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defaultThemeVersion="124226"/>
  <bookViews>
    <workbookView xWindow="-120" yWindow="-120" windowWidth="19440" windowHeight="15600" firstSheet="1" activeTab="6"/>
  </bookViews>
  <sheets>
    <sheet name="учебный" sheetId="1" r:id="rId1"/>
    <sheet name="Титул" sheetId="8" r:id="rId2"/>
    <sheet name="аттестации" sheetId="2" r:id="rId3"/>
    <sheet name="4 курс" sheetId="7" r:id="rId4"/>
    <sheet name="3 курс" sheetId="6" r:id="rId5"/>
    <sheet name="2 курс" sheetId="5" r:id="rId6"/>
    <sheet name="1 курс" sheetId="9" r:id="rId7"/>
  </sheets>
  <definedNames>
    <definedName name="_ftn1" localSheetId="0">учебный!$A$185</definedName>
    <definedName name="_ftnref1" localSheetId="0">учебный!$BF$2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W42" i="9"/>
  <c r="V42"/>
  <c r="BG41"/>
  <c r="BF40"/>
  <c r="AW40"/>
  <c r="V40"/>
  <c r="BG39"/>
  <c r="BF38"/>
  <c r="AW38"/>
  <c r="V38"/>
  <c r="BG37"/>
  <c r="BF36"/>
  <c r="AW36"/>
  <c r="V36"/>
  <c r="V43" s="1"/>
  <c r="BG35"/>
  <c r="AT35"/>
  <c r="AS35"/>
  <c r="AR35"/>
  <c r="AQ35"/>
  <c r="AP35"/>
  <c r="AO35"/>
  <c r="AN35"/>
  <c r="AM35"/>
  <c r="AL35"/>
  <c r="AK35"/>
  <c r="AJ35"/>
  <c r="AI35"/>
  <c r="AH35"/>
  <c r="AG35"/>
  <c r="AF35"/>
  <c r="AE35"/>
  <c r="AD35"/>
  <c r="AC35"/>
  <c r="AB35"/>
  <c r="AA35"/>
  <c r="Z35"/>
  <c r="Y35"/>
  <c r="T35"/>
  <c r="S35"/>
  <c r="R35"/>
  <c r="Q35"/>
  <c r="P35"/>
  <c r="O35"/>
  <c r="N35"/>
  <c r="M35"/>
  <c r="L35"/>
  <c r="K35"/>
  <c r="J35"/>
  <c r="I35"/>
  <c r="H35"/>
  <c r="G35"/>
  <c r="F35"/>
  <c r="E35"/>
  <c r="BF34"/>
  <c r="AT34"/>
  <c r="AS34"/>
  <c r="AR34"/>
  <c r="AQ34"/>
  <c r="AP34"/>
  <c r="AO34"/>
  <c r="AN34"/>
  <c r="AM34"/>
  <c r="AL34"/>
  <c r="AK34"/>
  <c r="AJ34"/>
  <c r="AI34"/>
  <c r="AH34"/>
  <c r="AG34"/>
  <c r="AF34"/>
  <c r="AE34"/>
  <c r="AD34"/>
  <c r="AC34"/>
  <c r="AB34"/>
  <c r="AA34"/>
  <c r="Z34"/>
  <c r="Y34"/>
  <c r="U34"/>
  <c r="T34"/>
  <c r="S34"/>
  <c r="R34"/>
  <c r="Q34"/>
  <c r="P34"/>
  <c r="O34"/>
  <c r="N34"/>
  <c r="M34"/>
  <c r="L34"/>
  <c r="K34"/>
  <c r="J34"/>
  <c r="I34"/>
  <c r="H34"/>
  <c r="G34"/>
  <c r="F34"/>
  <c r="E34"/>
  <c r="AW32"/>
  <c r="AW30"/>
  <c r="BG29"/>
  <c r="BF28"/>
  <c r="AW28"/>
  <c r="V28"/>
  <c r="BG27"/>
  <c r="BF26"/>
  <c r="AW26"/>
  <c r="V26"/>
  <c r="BG25"/>
  <c r="BF24"/>
  <c r="AW24"/>
  <c r="V24"/>
  <c r="BG23"/>
  <c r="BF22"/>
  <c r="AW22"/>
  <c r="BG21"/>
  <c r="BF20"/>
  <c r="AW20"/>
  <c r="V20"/>
  <c r="BG19"/>
  <c r="BF18"/>
  <c r="AW18"/>
  <c r="V18"/>
  <c r="BG17"/>
  <c r="AW16"/>
  <c r="V16"/>
  <c r="BF16" s="1"/>
  <c r="BG15"/>
  <c r="AW14"/>
  <c r="V14"/>
  <c r="BF14" s="1"/>
  <c r="BG13"/>
  <c r="BF12"/>
  <c r="AW12"/>
  <c r="V12"/>
  <c r="V34" s="1"/>
  <c r="V45" s="1"/>
  <c r="BG11"/>
  <c r="BG44" s="1"/>
  <c r="AU11"/>
  <c r="AU44" s="1"/>
  <c r="AT11"/>
  <c r="AT44" s="1"/>
  <c r="AS11"/>
  <c r="AS44" s="1"/>
  <c r="AR11"/>
  <c r="AR44" s="1"/>
  <c r="AQ11"/>
  <c r="AQ44" s="1"/>
  <c r="AP11"/>
  <c r="AP44" s="1"/>
  <c r="AO11"/>
  <c r="AO44" s="1"/>
  <c r="AN11"/>
  <c r="AN44" s="1"/>
  <c r="AM11"/>
  <c r="AM44" s="1"/>
  <c r="AL11"/>
  <c r="AL44" s="1"/>
  <c r="AK11"/>
  <c r="AK44" s="1"/>
  <c r="AJ11"/>
  <c r="AJ44" s="1"/>
  <c r="AI11"/>
  <c r="AI44" s="1"/>
  <c r="AH11"/>
  <c r="AH44" s="1"/>
  <c r="AG11"/>
  <c r="AG44" s="1"/>
  <c r="AF11"/>
  <c r="AF44" s="1"/>
  <c r="AE11"/>
  <c r="AE44" s="1"/>
  <c r="AD11"/>
  <c r="AD44" s="1"/>
  <c r="AC11"/>
  <c r="AC44" s="1"/>
  <c r="AB11"/>
  <c r="AB44" s="1"/>
  <c r="AA11"/>
  <c r="AA44" s="1"/>
  <c r="Z11"/>
  <c r="Z44" s="1"/>
  <c r="Y11"/>
  <c r="Y44" s="1"/>
  <c r="T11"/>
  <c r="T44" s="1"/>
  <c r="S11"/>
  <c r="S44" s="1"/>
  <c r="R11"/>
  <c r="R44" s="1"/>
  <c r="Q11"/>
  <c r="Q44" s="1"/>
  <c r="P11"/>
  <c r="P44" s="1"/>
  <c r="O11"/>
  <c r="O44" s="1"/>
  <c r="N11"/>
  <c r="N44" s="1"/>
  <c r="M11"/>
  <c r="M44" s="1"/>
  <c r="L11"/>
  <c r="L44" s="1"/>
  <c r="K11"/>
  <c r="K44" s="1"/>
  <c r="J11"/>
  <c r="J44" s="1"/>
  <c r="I11"/>
  <c r="I44" s="1"/>
  <c r="H11"/>
  <c r="H44" s="1"/>
  <c r="G11"/>
  <c r="G44" s="1"/>
  <c r="F11"/>
  <c r="F44" s="1"/>
  <c r="E11"/>
  <c r="E44" s="1"/>
  <c r="AU10"/>
  <c r="AU43" s="1"/>
  <c r="AU45" s="1"/>
  <c r="AT10"/>
  <c r="AT43" s="1"/>
  <c r="AT45" s="1"/>
  <c r="AS10"/>
  <c r="AS43" s="1"/>
  <c r="AS45" s="1"/>
  <c r="AR10"/>
  <c r="AR43" s="1"/>
  <c r="AR45" s="1"/>
  <c r="AQ10"/>
  <c r="AQ43" s="1"/>
  <c r="AQ45" s="1"/>
  <c r="AP10"/>
  <c r="AP43" s="1"/>
  <c r="AP45" s="1"/>
  <c r="AO10"/>
  <c r="AO43" s="1"/>
  <c r="AO45" s="1"/>
  <c r="AN10"/>
  <c r="AN43" s="1"/>
  <c r="AN45" s="1"/>
  <c r="AM10"/>
  <c r="AM43" s="1"/>
  <c r="AM45" s="1"/>
  <c r="AL10"/>
  <c r="AL43" s="1"/>
  <c r="AL45" s="1"/>
  <c r="AK10"/>
  <c r="AK43" s="1"/>
  <c r="AK45" s="1"/>
  <c r="AJ10"/>
  <c r="AJ43" s="1"/>
  <c r="AJ45" s="1"/>
  <c r="AI10"/>
  <c r="AI43" s="1"/>
  <c r="AI45" s="1"/>
  <c r="AH10"/>
  <c r="AH43" s="1"/>
  <c r="AH45" s="1"/>
  <c r="AG10"/>
  <c r="AG43" s="1"/>
  <c r="AG45" s="1"/>
  <c r="AF10"/>
  <c r="AF43" s="1"/>
  <c r="AF45" s="1"/>
  <c r="AE10"/>
  <c r="AE43" s="1"/>
  <c r="AE45" s="1"/>
  <c r="AD10"/>
  <c r="AD43" s="1"/>
  <c r="AD45" s="1"/>
  <c r="AC10"/>
  <c r="AC43" s="1"/>
  <c r="AC45" s="1"/>
  <c r="AB10"/>
  <c r="AB43" s="1"/>
  <c r="AB45" s="1"/>
  <c r="AA10"/>
  <c r="AA43" s="1"/>
  <c r="AA45" s="1"/>
  <c r="Z10"/>
  <c r="Z43" s="1"/>
  <c r="Z45" s="1"/>
  <c r="Y10"/>
  <c r="Y43" s="1"/>
  <c r="Y45" s="1"/>
  <c r="U10"/>
  <c r="U43" s="1"/>
  <c r="T10"/>
  <c r="T43" s="1"/>
  <c r="T45" s="1"/>
  <c r="S10"/>
  <c r="S43" s="1"/>
  <c r="S45" s="1"/>
  <c r="R10"/>
  <c r="R43" s="1"/>
  <c r="R45" s="1"/>
  <c r="Q10"/>
  <c r="Q43" s="1"/>
  <c r="Q45" s="1"/>
  <c r="P10"/>
  <c r="P43" s="1"/>
  <c r="P45" s="1"/>
  <c r="O10"/>
  <c r="O43" s="1"/>
  <c r="O45" s="1"/>
  <c r="N10"/>
  <c r="N43" s="1"/>
  <c r="N45" s="1"/>
  <c r="M10"/>
  <c r="M43" s="1"/>
  <c r="M45" s="1"/>
  <c r="L10"/>
  <c r="L43" s="1"/>
  <c r="L45" s="1"/>
  <c r="K10"/>
  <c r="K43" s="1"/>
  <c r="K45" s="1"/>
  <c r="J10"/>
  <c r="J43" s="1"/>
  <c r="J45" s="1"/>
  <c r="I10"/>
  <c r="I43" s="1"/>
  <c r="I45" s="1"/>
  <c r="H10"/>
  <c r="H43" s="1"/>
  <c r="H45" s="1"/>
  <c r="G10"/>
  <c r="G43" s="1"/>
  <c r="G45" s="1"/>
  <c r="F10"/>
  <c r="F43" s="1"/>
  <c r="F45" s="1"/>
  <c r="E10"/>
  <c r="E43" s="1"/>
  <c r="BG9"/>
  <c r="BF8"/>
  <c r="BL48" i="6"/>
  <c r="Q28"/>
  <c r="Q52" s="1"/>
  <c r="Q27"/>
  <c r="AR20"/>
  <c r="AR29"/>
  <c r="AR30"/>
  <c r="AR35"/>
  <c r="AR36"/>
  <c r="AS52"/>
  <c r="AS51"/>
  <c r="AQ36"/>
  <c r="AP36"/>
  <c r="AQ35"/>
  <c r="AP35"/>
  <c r="AQ30"/>
  <c r="AP30"/>
  <c r="AQ29"/>
  <c r="AP29"/>
  <c r="AQ20"/>
  <c r="AP20"/>
  <c r="AO36"/>
  <c r="AN36"/>
  <c r="AO35"/>
  <c r="AN35"/>
  <c r="AO30"/>
  <c r="AN30"/>
  <c r="AO29"/>
  <c r="AN29"/>
  <c r="AO20"/>
  <c r="AN20"/>
  <c r="W30"/>
  <c r="W29"/>
  <c r="W20"/>
  <c r="W16"/>
  <c r="W15"/>
  <c r="W8"/>
  <c r="W7"/>
  <c r="V30"/>
  <c r="V29"/>
  <c r="V20"/>
  <c r="V19"/>
  <c r="V16"/>
  <c r="V15"/>
  <c r="V8"/>
  <c r="V7"/>
  <c r="X52"/>
  <c r="X51"/>
  <c r="O51"/>
  <c r="N51"/>
  <c r="N52"/>
  <c r="O52"/>
  <c r="BF43" i="5"/>
  <c r="Z40"/>
  <c r="AA40"/>
  <c r="AB40"/>
  <c r="AC40"/>
  <c r="AD40"/>
  <c r="AE40"/>
  <c r="AF40"/>
  <c r="AG40"/>
  <c r="AH40"/>
  <c r="AI40"/>
  <c r="AJ40"/>
  <c r="AK40"/>
  <c r="AL40"/>
  <c r="AM40"/>
  <c r="AN40"/>
  <c r="AO40"/>
  <c r="AP40"/>
  <c r="Y40"/>
  <c r="AP39"/>
  <c r="Z39"/>
  <c r="AA39"/>
  <c r="AB39"/>
  <c r="AC39"/>
  <c r="AD39"/>
  <c r="AE39"/>
  <c r="AF39"/>
  <c r="AG39"/>
  <c r="AH39"/>
  <c r="AI39"/>
  <c r="AJ39"/>
  <c r="AK39"/>
  <c r="AL39"/>
  <c r="AM39"/>
  <c r="AN39"/>
  <c r="AO39"/>
  <c r="Y39"/>
  <c r="V28"/>
  <c r="W28"/>
  <c r="X28"/>
  <c r="Y28"/>
  <c r="Z28"/>
  <c r="AA28"/>
  <c r="AB28"/>
  <c r="AC28"/>
  <c r="AD28"/>
  <c r="AE28"/>
  <c r="AF28"/>
  <c r="AG28"/>
  <c r="AH28"/>
  <c r="AI28"/>
  <c r="AJ28"/>
  <c r="AK28"/>
  <c r="AL28"/>
  <c r="AM28"/>
  <c r="AN28"/>
  <c r="AO28"/>
  <c r="AP28"/>
  <c r="V27"/>
  <c r="W27"/>
  <c r="X27"/>
  <c r="Y27"/>
  <c r="Z27"/>
  <c r="AA27"/>
  <c r="AB27"/>
  <c r="AC27"/>
  <c r="AD27"/>
  <c r="AE27"/>
  <c r="AF27"/>
  <c r="AG27"/>
  <c r="AH27"/>
  <c r="AI27"/>
  <c r="AJ27"/>
  <c r="AK27"/>
  <c r="AL27"/>
  <c r="AM27"/>
  <c r="AN27"/>
  <c r="AO27"/>
  <c r="AP27"/>
  <c r="Y9"/>
  <c r="Z9"/>
  <c r="AA9"/>
  <c r="AB9"/>
  <c r="AC9"/>
  <c r="AD9"/>
  <c r="AE9"/>
  <c r="AF9"/>
  <c r="AG9"/>
  <c r="AH9"/>
  <c r="AI9"/>
  <c r="AJ9"/>
  <c r="AK9"/>
  <c r="AL9"/>
  <c r="AM9"/>
  <c r="AN9"/>
  <c r="AO9"/>
  <c r="AP9"/>
  <c r="Y8"/>
  <c r="Z8"/>
  <c r="AA8"/>
  <c r="AB8"/>
  <c r="AC8"/>
  <c r="AD8"/>
  <c r="AE8"/>
  <c r="AF8"/>
  <c r="AG8"/>
  <c r="AH8"/>
  <c r="AI8"/>
  <c r="AJ8"/>
  <c r="AK8"/>
  <c r="AL8"/>
  <c r="AM8"/>
  <c r="AN8"/>
  <c r="AO8"/>
  <c r="AP8"/>
  <c r="AQ37"/>
  <c r="BF37" s="1"/>
  <c r="AQ38"/>
  <c r="BF38" s="1"/>
  <c r="AQ41"/>
  <c r="BF41" s="1"/>
  <c r="AQ42"/>
  <c r="AQ43"/>
  <c r="AQ44"/>
  <c r="AQ13"/>
  <c r="AQ14"/>
  <c r="AQ15"/>
  <c r="AQ16"/>
  <c r="AQ17"/>
  <c r="AQ18"/>
  <c r="AQ19"/>
  <c r="AQ20"/>
  <c r="AQ21"/>
  <c r="AQ22"/>
  <c r="AQ23"/>
  <c r="AQ24"/>
  <c r="BF24" s="1"/>
  <c r="AQ25"/>
  <c r="BF25" s="1"/>
  <c r="AQ26"/>
  <c r="BF26" s="1"/>
  <c r="AQ29"/>
  <c r="AQ30"/>
  <c r="AQ31"/>
  <c r="AQ32"/>
  <c r="AQ33"/>
  <c r="AQ34"/>
  <c r="AQ35"/>
  <c r="BF35" s="1"/>
  <c r="AQ36"/>
  <c r="AQ12"/>
  <c r="F9"/>
  <c r="G9"/>
  <c r="H9"/>
  <c r="I9"/>
  <c r="J9"/>
  <c r="K9"/>
  <c r="L9"/>
  <c r="M9"/>
  <c r="N9"/>
  <c r="O9"/>
  <c r="P9"/>
  <c r="Q9"/>
  <c r="R9"/>
  <c r="S9"/>
  <c r="T9"/>
  <c r="E9"/>
  <c r="U20"/>
  <c r="BF20" s="1"/>
  <c r="U21"/>
  <c r="U22"/>
  <c r="BF22" s="1"/>
  <c r="U23"/>
  <c r="U29"/>
  <c r="BF29" s="1"/>
  <c r="U30"/>
  <c r="U31"/>
  <c r="BF31" s="1"/>
  <c r="U32"/>
  <c r="U33"/>
  <c r="BF33" s="1"/>
  <c r="U34"/>
  <c r="U11"/>
  <c r="U12"/>
  <c r="BF12" s="1"/>
  <c r="U13"/>
  <c r="U14"/>
  <c r="U15"/>
  <c r="U16"/>
  <c r="U17"/>
  <c r="U10"/>
  <c r="BF10" s="1"/>
  <c r="F8"/>
  <c r="G8"/>
  <c r="H8"/>
  <c r="I8"/>
  <c r="J8"/>
  <c r="K8"/>
  <c r="L8"/>
  <c r="M8"/>
  <c r="N8"/>
  <c r="O8"/>
  <c r="P8"/>
  <c r="Q8"/>
  <c r="R8"/>
  <c r="S8"/>
  <c r="T8"/>
  <c r="E8"/>
  <c r="BF43" i="9" l="1"/>
  <c r="BF45" s="1"/>
  <c r="E45"/>
  <c r="BF10"/>
  <c r="BF16" i="5"/>
  <c r="BF14"/>
  <c r="U28"/>
  <c r="AN28" i="6"/>
  <c r="AN52" s="1"/>
  <c r="AP27"/>
  <c r="W27"/>
  <c r="W51" s="1"/>
  <c r="AR27"/>
  <c r="AO28"/>
  <c r="AO52" s="1"/>
  <c r="AQ28"/>
  <c r="AQ52" s="1"/>
  <c r="AN27"/>
  <c r="AO27"/>
  <c r="AR28"/>
  <c r="AR52" s="1"/>
  <c r="W28"/>
  <c r="W52" s="1"/>
  <c r="AP28"/>
  <c r="AP52" s="1"/>
  <c r="V28"/>
  <c r="V52" s="1"/>
  <c r="V27"/>
  <c r="V51" s="1"/>
  <c r="AQ27"/>
  <c r="O53"/>
  <c r="N53"/>
  <c r="P53"/>
  <c r="AQ27" i="5"/>
  <c r="U27"/>
  <c r="BF27" s="1"/>
  <c r="AQ39"/>
  <c r="BF39" s="1"/>
  <c r="AQ28"/>
  <c r="AQ40"/>
  <c r="AX38" i="7"/>
  <c r="AX36"/>
  <c r="AX32"/>
  <c r="AX30"/>
  <c r="AX26"/>
  <c r="AX24"/>
  <c r="AX18"/>
  <c r="AX16"/>
  <c r="AX12"/>
  <c r="AX10"/>
  <c r="AW37"/>
  <c r="AW35"/>
  <c r="AW31"/>
  <c r="AW29"/>
  <c r="AW25"/>
  <c r="AW23"/>
  <c r="AW17"/>
  <c r="AW15"/>
  <c r="AW11"/>
  <c r="AW9"/>
  <c r="BL46" i="6"/>
  <c r="BK45"/>
  <c r="BL40"/>
  <c r="BK43"/>
  <c r="BK37"/>
  <c r="BK33"/>
  <c r="BK31"/>
  <c r="BL42"/>
  <c r="BK39"/>
  <c r="BL26"/>
  <c r="BK25"/>
  <c r="BL24"/>
  <c r="BK23"/>
  <c r="BL22"/>
  <c r="BK21"/>
  <c r="BK13"/>
  <c r="BL12"/>
  <c r="BK11"/>
  <c r="BL10"/>
  <c r="BK9"/>
  <c r="BL30"/>
  <c r="AN53" l="1"/>
  <c r="AM53"/>
  <c r="AO53"/>
  <c r="V53"/>
  <c r="AP53"/>
  <c r="AA36"/>
  <c r="AB36"/>
  <c r="AC36"/>
  <c r="AD36"/>
  <c r="AE36"/>
  <c r="AF36"/>
  <c r="AG36"/>
  <c r="AH36"/>
  <c r="AI36"/>
  <c r="AJ36"/>
  <c r="AK36"/>
  <c r="AL36"/>
  <c r="AM36"/>
  <c r="Z36"/>
  <c r="AA35"/>
  <c r="AB35"/>
  <c r="AC35"/>
  <c r="AD35"/>
  <c r="AE35"/>
  <c r="AF35"/>
  <c r="AG35"/>
  <c r="AH35"/>
  <c r="AI35"/>
  <c r="AJ35"/>
  <c r="AK35"/>
  <c r="AL35"/>
  <c r="AM35"/>
  <c r="Z35"/>
  <c r="AA30"/>
  <c r="AB30"/>
  <c r="AC30"/>
  <c r="AD30"/>
  <c r="AE30"/>
  <c r="AF30"/>
  <c r="AG30"/>
  <c r="AH30"/>
  <c r="AI30"/>
  <c r="AJ30"/>
  <c r="AK30"/>
  <c r="AL30"/>
  <c r="AM30"/>
  <c r="Z30"/>
  <c r="AA29"/>
  <c r="AB29"/>
  <c r="AC29"/>
  <c r="AD29"/>
  <c r="AE29"/>
  <c r="AF29"/>
  <c r="AG29"/>
  <c r="AH29"/>
  <c r="AI29"/>
  <c r="AJ29"/>
  <c r="AK29"/>
  <c r="AL29"/>
  <c r="AL27" s="1"/>
  <c r="AM29"/>
  <c r="Z29"/>
  <c r="AA20"/>
  <c r="AB20"/>
  <c r="AC20"/>
  <c r="AD20"/>
  <c r="AE20"/>
  <c r="AF20"/>
  <c r="AG20"/>
  <c r="AH20"/>
  <c r="AI20"/>
  <c r="AJ20"/>
  <c r="AK20"/>
  <c r="AL20"/>
  <c r="AM20"/>
  <c r="Z20"/>
  <c r="E30"/>
  <c r="F20"/>
  <c r="G20"/>
  <c r="H20"/>
  <c r="R20"/>
  <c r="S20"/>
  <c r="T20"/>
  <c r="U20"/>
  <c r="E20"/>
  <c r="F19"/>
  <c r="G19"/>
  <c r="H19"/>
  <c r="R19"/>
  <c r="S19"/>
  <c r="T19"/>
  <c r="E19"/>
  <c r="F8"/>
  <c r="G8"/>
  <c r="H8"/>
  <c r="R8"/>
  <c r="S8"/>
  <c r="T8"/>
  <c r="U8"/>
  <c r="E8"/>
  <c r="F7"/>
  <c r="G7"/>
  <c r="H7"/>
  <c r="R7"/>
  <c r="S7"/>
  <c r="T7"/>
  <c r="U7"/>
  <c r="E7"/>
  <c r="S30"/>
  <c r="T30"/>
  <c r="U30"/>
  <c r="S29"/>
  <c r="T29"/>
  <c r="U29"/>
  <c r="S16"/>
  <c r="T16"/>
  <c r="U16"/>
  <c r="S15"/>
  <c r="T15"/>
  <c r="U15"/>
  <c r="AC27" l="1"/>
  <c r="Z27"/>
  <c r="AB27"/>
  <c r="AB51" s="1"/>
  <c r="AM27"/>
  <c r="AA27"/>
  <c r="AC28"/>
  <c r="AE28"/>
  <c r="AD28"/>
  <c r="AB28"/>
  <c r="Z28"/>
  <c r="AG27"/>
  <c r="AI28"/>
  <c r="AF27"/>
  <c r="AH28"/>
  <c r="AJ27"/>
  <c r="AL28"/>
  <c r="AL52" s="1"/>
  <c r="AE27"/>
  <c r="AG28"/>
  <c r="AD27"/>
  <c r="AF28"/>
  <c r="BK7"/>
  <c r="BL20"/>
  <c r="AK27"/>
  <c r="AM28"/>
  <c r="AM52" s="1"/>
  <c r="AA28"/>
  <c r="AI27"/>
  <c r="AK28"/>
  <c r="AK52" s="1"/>
  <c r="BK19"/>
  <c r="AH27"/>
  <c r="AJ28"/>
  <c r="AJ52" s="1"/>
  <c r="T27"/>
  <c r="T51" s="1"/>
  <c r="S27"/>
  <c r="S51" s="1"/>
  <c r="U27"/>
  <c r="U51" s="1"/>
  <c r="S28"/>
  <c r="S52" s="1"/>
  <c r="T28"/>
  <c r="T52" s="1"/>
  <c r="U28"/>
  <c r="U52" s="1"/>
  <c r="Z21" i="7"/>
  <c r="AA21"/>
  <c r="AB21"/>
  <c r="AC21"/>
  <c r="AD21"/>
  <c r="Y21"/>
  <c r="Z28"/>
  <c r="AA28"/>
  <c r="AB28"/>
  <c r="AC28"/>
  <c r="AD28"/>
  <c r="Y28"/>
  <c r="Z27"/>
  <c r="AA27"/>
  <c r="AB27"/>
  <c r="AC27"/>
  <c r="AD27"/>
  <c r="Y27"/>
  <c r="G28"/>
  <c r="G20"/>
  <c r="E33"/>
  <c r="G34"/>
  <c r="H34"/>
  <c r="I34"/>
  <c r="J34"/>
  <c r="K34"/>
  <c r="L34"/>
  <c r="M34"/>
  <c r="N34"/>
  <c r="O34"/>
  <c r="P34"/>
  <c r="Q34"/>
  <c r="R34"/>
  <c r="F34"/>
  <c r="G33"/>
  <c r="H33"/>
  <c r="I33"/>
  <c r="I19" s="1"/>
  <c r="J33"/>
  <c r="K33"/>
  <c r="L33"/>
  <c r="M33"/>
  <c r="N33"/>
  <c r="O33"/>
  <c r="P33"/>
  <c r="Q33"/>
  <c r="R33"/>
  <c r="F33"/>
  <c r="F28"/>
  <c r="H28"/>
  <c r="I28"/>
  <c r="J28"/>
  <c r="K28"/>
  <c r="L28"/>
  <c r="M28"/>
  <c r="N28"/>
  <c r="O28"/>
  <c r="P28"/>
  <c r="Q28"/>
  <c r="R28"/>
  <c r="E28"/>
  <c r="F27"/>
  <c r="G27"/>
  <c r="H27"/>
  <c r="I27"/>
  <c r="J27"/>
  <c r="K27"/>
  <c r="L27"/>
  <c r="M27"/>
  <c r="N27"/>
  <c r="O27"/>
  <c r="P27"/>
  <c r="Q27"/>
  <c r="R27"/>
  <c r="E27"/>
  <c r="F22"/>
  <c r="G22"/>
  <c r="H22"/>
  <c r="I22"/>
  <c r="J22"/>
  <c r="K22"/>
  <c r="L22"/>
  <c r="M22"/>
  <c r="N22"/>
  <c r="O22"/>
  <c r="P22"/>
  <c r="Q22"/>
  <c r="R22"/>
  <c r="E22"/>
  <c r="F21"/>
  <c r="G21"/>
  <c r="H21"/>
  <c r="I21"/>
  <c r="J21"/>
  <c r="K21"/>
  <c r="L21"/>
  <c r="M21"/>
  <c r="N21"/>
  <c r="N19" s="1"/>
  <c r="O21"/>
  <c r="P21"/>
  <c r="P19" s="1"/>
  <c r="Q21"/>
  <c r="R21"/>
  <c r="E21"/>
  <c r="F14"/>
  <c r="G14"/>
  <c r="H14"/>
  <c r="I14"/>
  <c r="J14"/>
  <c r="K14"/>
  <c r="L14"/>
  <c r="M14"/>
  <c r="N14"/>
  <c r="O14"/>
  <c r="P14"/>
  <c r="Q14"/>
  <c r="R14"/>
  <c r="E14"/>
  <c r="F13"/>
  <c r="G13"/>
  <c r="H13"/>
  <c r="I13"/>
  <c r="J13"/>
  <c r="K13"/>
  <c r="L13"/>
  <c r="M13"/>
  <c r="N13"/>
  <c r="O13"/>
  <c r="P13"/>
  <c r="Q13"/>
  <c r="R13"/>
  <c r="E13"/>
  <c r="F28" i="5"/>
  <c r="G28"/>
  <c r="H28"/>
  <c r="I28"/>
  <c r="J28"/>
  <c r="K28"/>
  <c r="L28"/>
  <c r="M28"/>
  <c r="N28"/>
  <c r="O28"/>
  <c r="P28"/>
  <c r="Q28"/>
  <c r="R28"/>
  <c r="S28"/>
  <c r="T28"/>
  <c r="E28"/>
  <c r="J27"/>
  <c r="K27"/>
  <c r="L27"/>
  <c r="M27"/>
  <c r="N27"/>
  <c r="O27"/>
  <c r="P27"/>
  <c r="Q27"/>
  <c r="R27"/>
  <c r="S27"/>
  <c r="T27"/>
  <c r="F27"/>
  <c r="G27"/>
  <c r="H27"/>
  <c r="I27"/>
  <c r="E27"/>
  <c r="F30" i="6"/>
  <c r="G30"/>
  <c r="H30"/>
  <c r="R30"/>
  <c r="F29"/>
  <c r="G29"/>
  <c r="H29"/>
  <c r="J51"/>
  <c r="M51"/>
  <c r="R29"/>
  <c r="E29"/>
  <c r="F15"/>
  <c r="G15"/>
  <c r="H15"/>
  <c r="R15"/>
  <c r="Z20" i="7"/>
  <c r="AA20"/>
  <c r="AB20"/>
  <c r="AC20"/>
  <c r="AD20"/>
  <c r="Y20"/>
  <c r="AD19"/>
  <c r="Z19"/>
  <c r="AA19"/>
  <c r="AB19"/>
  <c r="AC19"/>
  <c r="AD8"/>
  <c r="Z8"/>
  <c r="AA8"/>
  <c r="AB8"/>
  <c r="AC8"/>
  <c r="Y8"/>
  <c r="Z7"/>
  <c r="AA7"/>
  <c r="AB7"/>
  <c r="AC7"/>
  <c r="AD7"/>
  <c r="Y7"/>
  <c r="Y19"/>
  <c r="F20"/>
  <c r="H20"/>
  <c r="I20"/>
  <c r="J20"/>
  <c r="K20"/>
  <c r="L20"/>
  <c r="M20"/>
  <c r="N20"/>
  <c r="O20"/>
  <c r="P20"/>
  <c r="Q20"/>
  <c r="R20"/>
  <c r="E20"/>
  <c r="F8"/>
  <c r="G8"/>
  <c r="H8"/>
  <c r="I8"/>
  <c r="J8"/>
  <c r="K8"/>
  <c r="L8"/>
  <c r="M8"/>
  <c r="N8"/>
  <c r="O8"/>
  <c r="P8"/>
  <c r="Q8"/>
  <c r="R8"/>
  <c r="F7"/>
  <c r="G7"/>
  <c r="H7"/>
  <c r="I7"/>
  <c r="J7"/>
  <c r="K7"/>
  <c r="L7"/>
  <c r="M7"/>
  <c r="N7"/>
  <c r="O7"/>
  <c r="P7"/>
  <c r="Q7"/>
  <c r="R7"/>
  <c r="E8"/>
  <c r="E7"/>
  <c r="R16" i="6"/>
  <c r="H16"/>
  <c r="G16"/>
  <c r="F16"/>
  <c r="E16"/>
  <c r="E15"/>
  <c r="AR46" i="5"/>
  <c r="AQ46"/>
  <c r="AB46"/>
  <c r="AA46"/>
  <c r="Z46"/>
  <c r="Y46"/>
  <c r="AR45"/>
  <c r="AQ45"/>
  <c r="AB45"/>
  <c r="AA45"/>
  <c r="Z45"/>
  <c r="Y45"/>
  <c r="BG23"/>
  <c r="BG21"/>
  <c r="T19"/>
  <c r="S19"/>
  <c r="R19"/>
  <c r="Q19"/>
  <c r="P19"/>
  <c r="O19"/>
  <c r="N19"/>
  <c r="M19"/>
  <c r="L19"/>
  <c r="K19"/>
  <c r="K46" s="1"/>
  <c r="J19"/>
  <c r="I19"/>
  <c r="H19"/>
  <c r="G19"/>
  <c r="F19"/>
  <c r="E19"/>
  <c r="T18"/>
  <c r="S18"/>
  <c r="R18"/>
  <c r="R45" s="1"/>
  <c r="Q18"/>
  <c r="Q45" s="1"/>
  <c r="P18"/>
  <c r="O18"/>
  <c r="O45" s="1"/>
  <c r="N18"/>
  <c r="M18"/>
  <c r="L18"/>
  <c r="K18"/>
  <c r="J18"/>
  <c r="I18"/>
  <c r="H18"/>
  <c r="H45" s="1"/>
  <c r="G18"/>
  <c r="F18"/>
  <c r="F45" s="1"/>
  <c r="E18"/>
  <c r="E45" s="1"/>
  <c r="BG15"/>
  <c r="BG11"/>
  <c r="AU46"/>
  <c r="AT46"/>
  <c r="AS46"/>
  <c r="AP46"/>
  <c r="AO46"/>
  <c r="AN46"/>
  <c r="AM46"/>
  <c r="AL46"/>
  <c r="AK46"/>
  <c r="AJ46"/>
  <c r="AI46"/>
  <c r="AH46"/>
  <c r="AG46"/>
  <c r="AF46"/>
  <c r="AE46"/>
  <c r="AD46"/>
  <c r="AC46"/>
  <c r="Q46"/>
  <c r="M46"/>
  <c r="AU45"/>
  <c r="AT45"/>
  <c r="AS45"/>
  <c r="AP45"/>
  <c r="AP47" s="1"/>
  <c r="AO45"/>
  <c r="AN45"/>
  <c r="AM45"/>
  <c r="AL45"/>
  <c r="AK45"/>
  <c r="AJ45"/>
  <c r="AJ47" s="1"/>
  <c r="AI45"/>
  <c r="AH45"/>
  <c r="AG45"/>
  <c r="AF45"/>
  <c r="AE45"/>
  <c r="AD45"/>
  <c r="AD47" s="1"/>
  <c r="AC45"/>
  <c r="P45"/>
  <c r="BF126" i="1"/>
  <c r="BG125"/>
  <c r="BF124"/>
  <c r="BG121"/>
  <c r="BF120"/>
  <c r="BG119"/>
  <c r="BF118"/>
  <c r="BG117"/>
  <c r="BF116"/>
  <c r="Q115"/>
  <c r="P115"/>
  <c r="P113" s="1"/>
  <c r="O115"/>
  <c r="O113" s="1"/>
  <c r="N115"/>
  <c r="N113" s="1"/>
  <c r="M115"/>
  <c r="M113" s="1"/>
  <c r="Q114"/>
  <c r="Q112" s="1"/>
  <c r="P114"/>
  <c r="P112" s="1"/>
  <c r="O114"/>
  <c r="N114"/>
  <c r="N112" s="1"/>
  <c r="M114"/>
  <c r="AL113"/>
  <c r="AK113"/>
  <c r="AJ113"/>
  <c r="AI113"/>
  <c r="AH113"/>
  <c r="AG113"/>
  <c r="AF113"/>
  <c r="AE113"/>
  <c r="AD113"/>
  <c r="AC113"/>
  <c r="Q113"/>
  <c r="AL112"/>
  <c r="AK112"/>
  <c r="AJ112"/>
  <c r="AI112"/>
  <c r="AH112"/>
  <c r="AG112"/>
  <c r="AF112"/>
  <c r="AE112"/>
  <c r="AD112"/>
  <c r="AC112"/>
  <c r="O112"/>
  <c r="M112"/>
  <c r="BG111"/>
  <c r="BF110"/>
  <c r="BG109"/>
  <c r="BF108"/>
  <c r="BG107"/>
  <c r="BF106"/>
  <c r="BG105"/>
  <c r="AL105"/>
  <c r="AK105"/>
  <c r="AJ105"/>
  <c r="AI105"/>
  <c r="AH105"/>
  <c r="AG105"/>
  <c r="AF105"/>
  <c r="AE105"/>
  <c r="AD105"/>
  <c r="AC105"/>
  <c r="Q105"/>
  <c r="P105"/>
  <c r="O105"/>
  <c r="N105"/>
  <c r="M105"/>
  <c r="AL104"/>
  <c r="AK104"/>
  <c r="AJ104"/>
  <c r="AI104"/>
  <c r="AH104"/>
  <c r="AG104"/>
  <c r="AF104"/>
  <c r="AE104"/>
  <c r="AD104"/>
  <c r="AC104"/>
  <c r="Q104"/>
  <c r="P104"/>
  <c r="O104"/>
  <c r="N104"/>
  <c r="M104"/>
  <c r="BG101"/>
  <c r="BF100"/>
  <c r="Q99"/>
  <c r="P99"/>
  <c r="O99"/>
  <c r="N99"/>
  <c r="M99"/>
  <c r="Q98"/>
  <c r="P98"/>
  <c r="O98"/>
  <c r="N98"/>
  <c r="M98"/>
  <c r="BG97"/>
  <c r="BF96"/>
  <c r="BI95"/>
  <c r="BG95"/>
  <c r="BF94"/>
  <c r="BG93"/>
  <c r="BF92"/>
  <c r="BG90"/>
  <c r="BG137" s="1"/>
  <c r="AL90"/>
  <c r="AL137" s="1"/>
  <c r="AK90"/>
  <c r="AK137" s="1"/>
  <c r="AJ90"/>
  <c r="AJ137" s="1"/>
  <c r="AI90"/>
  <c r="AH90"/>
  <c r="AH137" s="1"/>
  <c r="AG90"/>
  <c r="AF90"/>
  <c r="AE90"/>
  <c r="AD90"/>
  <c r="AD137" s="1"/>
  <c r="AC90"/>
  <c r="Q90"/>
  <c r="P90"/>
  <c r="O90"/>
  <c r="O137" s="1"/>
  <c r="N90"/>
  <c r="N137" s="1"/>
  <c r="M90"/>
  <c r="BF89"/>
  <c r="BF136" s="1"/>
  <c r="AL89"/>
  <c r="AL136" s="1"/>
  <c r="AL138" s="1"/>
  <c r="AK89"/>
  <c r="AJ89"/>
  <c r="AI89"/>
  <c r="AI136" s="1"/>
  <c r="AH89"/>
  <c r="AH136" s="1"/>
  <c r="AG89"/>
  <c r="AF89"/>
  <c r="AE89"/>
  <c r="AE136" s="1"/>
  <c r="AD89"/>
  <c r="AD136" s="1"/>
  <c r="AC89"/>
  <c r="AC136" s="1"/>
  <c r="Q89"/>
  <c r="Q136" s="1"/>
  <c r="Q138" s="1"/>
  <c r="P89"/>
  <c r="P136" s="1"/>
  <c r="O89"/>
  <c r="O136" s="1"/>
  <c r="O138" s="1"/>
  <c r="N89"/>
  <c r="M89"/>
  <c r="M136" s="1"/>
  <c r="AR87"/>
  <c r="AQ87"/>
  <c r="AB87"/>
  <c r="AA87"/>
  <c r="Z87"/>
  <c r="Y87"/>
  <c r="AR86"/>
  <c r="AQ86"/>
  <c r="AB86"/>
  <c r="AA86"/>
  <c r="AA88" s="1"/>
  <c r="Z86"/>
  <c r="Y86"/>
  <c r="BG176"/>
  <c r="BF175"/>
  <c r="BG174"/>
  <c r="BF173"/>
  <c r="BG170"/>
  <c r="BF169"/>
  <c r="BG168"/>
  <c r="BF167"/>
  <c r="BG164"/>
  <c r="BF163"/>
  <c r="BG162"/>
  <c r="BF161"/>
  <c r="BF157" s="1"/>
  <c r="BF155"/>
  <c r="BG152"/>
  <c r="BF151"/>
  <c r="BG146"/>
  <c r="BF145"/>
  <c r="BG144"/>
  <c r="BG140" s="1"/>
  <c r="BF143"/>
  <c r="BG135"/>
  <c r="BF134"/>
  <c r="BG131"/>
  <c r="BF130"/>
  <c r="BG127"/>
  <c r="BG81"/>
  <c r="BF80"/>
  <c r="BG79"/>
  <c r="BF78"/>
  <c r="AC137"/>
  <c r="BG73"/>
  <c r="BG71"/>
  <c r="BG69"/>
  <c r="BG67"/>
  <c r="BG54"/>
  <c r="BG60"/>
  <c r="BF53"/>
  <c r="BG50"/>
  <c r="BF49"/>
  <c r="AV56"/>
  <c r="AV55"/>
  <c r="BG156"/>
  <c r="BG154"/>
  <c r="BF153"/>
  <c r="BF149" s="1"/>
  <c r="T158"/>
  <c r="S158"/>
  <c r="R158"/>
  <c r="Q158"/>
  <c r="P158"/>
  <c r="O158"/>
  <c r="N158"/>
  <c r="M158"/>
  <c r="L158"/>
  <c r="K158"/>
  <c r="J158"/>
  <c r="I158"/>
  <c r="H158"/>
  <c r="G158"/>
  <c r="F158"/>
  <c r="E158"/>
  <c r="T150"/>
  <c r="S150"/>
  <c r="R150"/>
  <c r="Q150"/>
  <c r="P150"/>
  <c r="O150"/>
  <c r="N150"/>
  <c r="M150"/>
  <c r="L150"/>
  <c r="K150"/>
  <c r="J150"/>
  <c r="J178" s="1"/>
  <c r="I150"/>
  <c r="H150"/>
  <c r="G150"/>
  <c r="F150"/>
  <c r="E150"/>
  <c r="T140"/>
  <c r="T178" s="1"/>
  <c r="S140"/>
  <c r="S178" s="1"/>
  <c r="R140"/>
  <c r="Q140"/>
  <c r="Q178" s="1"/>
  <c r="P140"/>
  <c r="P178" s="1"/>
  <c r="O140"/>
  <c r="N140"/>
  <c r="M140"/>
  <c r="L140"/>
  <c r="K140"/>
  <c r="K178" s="1"/>
  <c r="J140"/>
  <c r="I140"/>
  <c r="I178" s="1"/>
  <c r="H140"/>
  <c r="G140"/>
  <c r="F140"/>
  <c r="E140"/>
  <c r="T157"/>
  <c r="S157"/>
  <c r="R157"/>
  <c r="Q157"/>
  <c r="P157"/>
  <c r="O157"/>
  <c r="N157"/>
  <c r="M157"/>
  <c r="L157"/>
  <c r="K157"/>
  <c r="J157"/>
  <c r="I157"/>
  <c r="H157"/>
  <c r="G157"/>
  <c r="F157"/>
  <c r="E157"/>
  <c r="T149"/>
  <c r="S149"/>
  <c r="R149"/>
  <c r="Q149"/>
  <c r="P149"/>
  <c r="O149"/>
  <c r="N149"/>
  <c r="M149"/>
  <c r="L149"/>
  <c r="K149"/>
  <c r="J149"/>
  <c r="I149"/>
  <c r="H149"/>
  <c r="G149"/>
  <c r="F149"/>
  <c r="E149"/>
  <c r="T139"/>
  <c r="T177" s="1"/>
  <c r="S139"/>
  <c r="R139"/>
  <c r="Q139"/>
  <c r="P139"/>
  <c r="O139"/>
  <c r="N139"/>
  <c r="M139"/>
  <c r="M177" s="1"/>
  <c r="L139"/>
  <c r="L177" s="1"/>
  <c r="K139"/>
  <c r="K177" s="1"/>
  <c r="K179" s="1"/>
  <c r="J139"/>
  <c r="I139"/>
  <c r="I177" s="1"/>
  <c r="H139"/>
  <c r="G139"/>
  <c r="F139"/>
  <c r="E139"/>
  <c r="E177" s="1"/>
  <c r="AV137"/>
  <c r="AU137"/>
  <c r="AT137"/>
  <c r="AN137"/>
  <c r="AM137"/>
  <c r="AI137"/>
  <c r="AI138" s="1"/>
  <c r="AG137"/>
  <c r="AF137"/>
  <c r="AE137"/>
  <c r="AE138" s="1"/>
  <c r="AV136"/>
  <c r="AU136"/>
  <c r="AT136"/>
  <c r="AT138" s="1"/>
  <c r="AN136"/>
  <c r="AM136"/>
  <c r="AK136"/>
  <c r="AJ136"/>
  <c r="AG136"/>
  <c r="AF136"/>
  <c r="AF138" s="1"/>
  <c r="L115"/>
  <c r="L113" s="1"/>
  <c r="K115"/>
  <c r="K113" s="1"/>
  <c r="J115"/>
  <c r="J113" s="1"/>
  <c r="I115"/>
  <c r="I113" s="1"/>
  <c r="H115"/>
  <c r="H113" s="1"/>
  <c r="G115"/>
  <c r="G113" s="1"/>
  <c r="F115"/>
  <c r="F113" s="1"/>
  <c r="E115"/>
  <c r="E113" s="1"/>
  <c r="L99"/>
  <c r="K99"/>
  <c r="J99"/>
  <c r="I99"/>
  <c r="H99"/>
  <c r="G99"/>
  <c r="F99"/>
  <c r="E99"/>
  <c r="T137"/>
  <c r="S137"/>
  <c r="R137"/>
  <c r="Q137"/>
  <c r="P137"/>
  <c r="M137"/>
  <c r="L90"/>
  <c r="L137" s="1"/>
  <c r="L105"/>
  <c r="K90"/>
  <c r="K137" s="1"/>
  <c r="K105"/>
  <c r="J90"/>
  <c r="J137" s="1"/>
  <c r="J105"/>
  <c r="I90"/>
  <c r="I137"/>
  <c r="I105"/>
  <c r="H90"/>
  <c r="H137" s="1"/>
  <c r="H105"/>
  <c r="G90"/>
  <c r="G137" s="1"/>
  <c r="G105"/>
  <c r="F90"/>
  <c r="F137" s="1"/>
  <c r="F105"/>
  <c r="E90"/>
  <c r="E137" s="1"/>
  <c r="E105"/>
  <c r="T136"/>
  <c r="S136"/>
  <c r="S138" s="1"/>
  <c r="N136"/>
  <c r="N138" s="1"/>
  <c r="L89"/>
  <c r="L136" s="1"/>
  <c r="K89"/>
  <c r="K98"/>
  <c r="K104"/>
  <c r="K114"/>
  <c r="K112" s="1"/>
  <c r="K136"/>
  <c r="J89"/>
  <c r="J136" s="1"/>
  <c r="I89"/>
  <c r="I136" s="1"/>
  <c r="I98"/>
  <c r="I104"/>
  <c r="I114"/>
  <c r="I112" s="1"/>
  <c r="H89"/>
  <c r="H136" s="1"/>
  <c r="G89"/>
  <c r="G136" s="1"/>
  <c r="G98"/>
  <c r="G104"/>
  <c r="G114"/>
  <c r="G112" s="1"/>
  <c r="F89"/>
  <c r="F136" s="1"/>
  <c r="L114"/>
  <c r="L112" s="1"/>
  <c r="J114"/>
  <c r="J112" s="1"/>
  <c r="H114"/>
  <c r="H112" s="1"/>
  <c r="F114"/>
  <c r="F112" s="1"/>
  <c r="L104"/>
  <c r="J104"/>
  <c r="H104"/>
  <c r="F104"/>
  <c r="R136"/>
  <c r="L98"/>
  <c r="J98"/>
  <c r="H98"/>
  <c r="F98"/>
  <c r="E114"/>
  <c r="E112" s="1"/>
  <c r="E104"/>
  <c r="E98"/>
  <c r="E89"/>
  <c r="E136" s="1"/>
  <c r="BG77"/>
  <c r="BF76"/>
  <c r="BG58"/>
  <c r="BG52"/>
  <c r="BG48"/>
  <c r="AU65"/>
  <c r="AT65"/>
  <c r="AS65"/>
  <c r="AP65"/>
  <c r="AO65"/>
  <c r="AN65"/>
  <c r="AM65"/>
  <c r="AL65"/>
  <c r="AK65"/>
  <c r="AJ65"/>
  <c r="AI65"/>
  <c r="AH65"/>
  <c r="AG65"/>
  <c r="AF65"/>
  <c r="AE65"/>
  <c r="AD65"/>
  <c r="AC65"/>
  <c r="T65"/>
  <c r="S65"/>
  <c r="R65"/>
  <c r="Q65"/>
  <c r="P65"/>
  <c r="O65"/>
  <c r="N65"/>
  <c r="M65"/>
  <c r="L65"/>
  <c r="K65"/>
  <c r="J65"/>
  <c r="I65"/>
  <c r="H65"/>
  <c r="G65"/>
  <c r="F65"/>
  <c r="E65"/>
  <c r="BG65" s="1"/>
  <c r="AU64"/>
  <c r="AT64"/>
  <c r="AS64"/>
  <c r="AP64"/>
  <c r="AO64"/>
  <c r="AN64"/>
  <c r="AM64"/>
  <c r="AL64"/>
  <c r="AK64"/>
  <c r="AJ64"/>
  <c r="AI64"/>
  <c r="AH64"/>
  <c r="AG64"/>
  <c r="AF64"/>
  <c r="AE64"/>
  <c r="AD64"/>
  <c r="AC64"/>
  <c r="T64"/>
  <c r="S64"/>
  <c r="R64"/>
  <c r="Q64"/>
  <c r="P64"/>
  <c r="O64"/>
  <c r="N64"/>
  <c r="M64"/>
  <c r="L64"/>
  <c r="K64"/>
  <c r="J64"/>
  <c r="I64"/>
  <c r="H64"/>
  <c r="G64"/>
  <c r="F64"/>
  <c r="E64"/>
  <c r="BF64" s="1"/>
  <c r="AU56"/>
  <c r="AT56"/>
  <c r="AS56"/>
  <c r="AP56"/>
  <c r="AO56"/>
  <c r="AN56"/>
  <c r="AM56"/>
  <c r="AL56"/>
  <c r="AK56"/>
  <c r="AJ56"/>
  <c r="AI56"/>
  <c r="AH56"/>
  <c r="AG56"/>
  <c r="AF56"/>
  <c r="AE56"/>
  <c r="AD56"/>
  <c r="AC56"/>
  <c r="T56"/>
  <c r="S56"/>
  <c r="R56"/>
  <c r="Q56"/>
  <c r="P56"/>
  <c r="O56"/>
  <c r="N56"/>
  <c r="M56"/>
  <c r="L56"/>
  <c r="K56"/>
  <c r="J56"/>
  <c r="I56"/>
  <c r="H56"/>
  <c r="G56"/>
  <c r="F56"/>
  <c r="E56"/>
  <c r="AU55"/>
  <c r="AT55"/>
  <c r="AS55"/>
  <c r="AP55"/>
  <c r="AO55"/>
  <c r="AN55"/>
  <c r="AM55"/>
  <c r="AL55"/>
  <c r="AK55"/>
  <c r="AJ55"/>
  <c r="AI55"/>
  <c r="AH55"/>
  <c r="AG55"/>
  <c r="AF55"/>
  <c r="AE55"/>
  <c r="AD55"/>
  <c r="AC55"/>
  <c r="T55"/>
  <c r="S55"/>
  <c r="R55"/>
  <c r="Q55"/>
  <c r="P55"/>
  <c r="O55"/>
  <c r="N55"/>
  <c r="M55"/>
  <c r="L55"/>
  <c r="K55"/>
  <c r="J55"/>
  <c r="I55"/>
  <c r="H55"/>
  <c r="G55"/>
  <c r="F55"/>
  <c r="E55"/>
  <c r="AU46"/>
  <c r="AU87" s="1"/>
  <c r="AT46"/>
  <c r="AT87" s="1"/>
  <c r="AS46"/>
  <c r="AS87" s="1"/>
  <c r="AP46"/>
  <c r="AP87" s="1"/>
  <c r="AO46"/>
  <c r="AO87" s="1"/>
  <c r="AN46"/>
  <c r="AN87" s="1"/>
  <c r="AM46"/>
  <c r="AM87" s="1"/>
  <c r="AL46"/>
  <c r="AL87" s="1"/>
  <c r="AK46"/>
  <c r="AK87" s="1"/>
  <c r="AJ46"/>
  <c r="AJ87" s="1"/>
  <c r="AI46"/>
  <c r="AI87" s="1"/>
  <c r="AH46"/>
  <c r="AH87" s="1"/>
  <c r="AG46"/>
  <c r="AG87" s="1"/>
  <c r="AF46"/>
  <c r="AF87" s="1"/>
  <c r="AE46"/>
  <c r="AE87" s="1"/>
  <c r="AD46"/>
  <c r="AD87" s="1"/>
  <c r="AC46"/>
  <c r="AC87" s="1"/>
  <c r="T46"/>
  <c r="T87" s="1"/>
  <c r="S46"/>
  <c r="S87" s="1"/>
  <c r="R46"/>
  <c r="R87" s="1"/>
  <c r="Q46"/>
  <c r="Q87" s="1"/>
  <c r="P46"/>
  <c r="P87" s="1"/>
  <c r="O46"/>
  <c r="O87" s="1"/>
  <c r="N46"/>
  <c r="N87" s="1"/>
  <c r="M46"/>
  <c r="M87" s="1"/>
  <c r="L46"/>
  <c r="L87" s="1"/>
  <c r="K46"/>
  <c r="K87" s="1"/>
  <c r="J46"/>
  <c r="J87" s="1"/>
  <c r="I46"/>
  <c r="I87" s="1"/>
  <c r="H46"/>
  <c r="H87" s="1"/>
  <c r="G46"/>
  <c r="G87" s="1"/>
  <c r="F46"/>
  <c r="F87" s="1"/>
  <c r="E46"/>
  <c r="BG46" s="1"/>
  <c r="BG87" s="1"/>
  <c r="AU45"/>
  <c r="AU86" s="1"/>
  <c r="AU88" s="1"/>
  <c r="AT45"/>
  <c r="AT86" s="1"/>
  <c r="AT88" s="1"/>
  <c r="AS45"/>
  <c r="AS86" s="1"/>
  <c r="AS88" s="1"/>
  <c r="AP45"/>
  <c r="AP86" s="1"/>
  <c r="AP88" s="1"/>
  <c r="AO45"/>
  <c r="AO86" s="1"/>
  <c r="AO88" s="1"/>
  <c r="AN45"/>
  <c r="AN86" s="1"/>
  <c r="AN88" s="1"/>
  <c r="AM45"/>
  <c r="AM86" s="1"/>
  <c r="AM88" s="1"/>
  <c r="AL45"/>
  <c r="AL86" s="1"/>
  <c r="AL88" s="1"/>
  <c r="AK45"/>
  <c r="AK86" s="1"/>
  <c r="AK88" s="1"/>
  <c r="AJ45"/>
  <c r="AJ86" s="1"/>
  <c r="AJ88" s="1"/>
  <c r="AI45"/>
  <c r="AI86" s="1"/>
  <c r="AI88" s="1"/>
  <c r="AH45"/>
  <c r="AH86" s="1"/>
  <c r="AH88" s="1"/>
  <c r="AG45"/>
  <c r="AG86" s="1"/>
  <c r="AG88" s="1"/>
  <c r="AF45"/>
  <c r="AF86" s="1"/>
  <c r="AF88" s="1"/>
  <c r="AE45"/>
  <c r="AE86" s="1"/>
  <c r="AE88" s="1"/>
  <c r="AD45"/>
  <c r="AD86" s="1"/>
  <c r="AD88" s="1"/>
  <c r="AC45"/>
  <c r="AC86" s="1"/>
  <c r="AC88" s="1"/>
  <c r="T45"/>
  <c r="T86" s="1"/>
  <c r="T88" s="1"/>
  <c r="S45"/>
  <c r="S86" s="1"/>
  <c r="S88" s="1"/>
  <c r="R45"/>
  <c r="R86" s="1"/>
  <c r="R88" s="1"/>
  <c r="Q45"/>
  <c r="Q86" s="1"/>
  <c r="Q88" s="1"/>
  <c r="P45"/>
  <c r="P86" s="1"/>
  <c r="P88" s="1"/>
  <c r="O45"/>
  <c r="O86" s="1"/>
  <c r="O88" s="1"/>
  <c r="N45"/>
  <c r="N86" s="1"/>
  <c r="N88" s="1"/>
  <c r="M45"/>
  <c r="M86" s="1"/>
  <c r="M88" s="1"/>
  <c r="L45"/>
  <c r="L86" s="1"/>
  <c r="L88" s="1"/>
  <c r="K45"/>
  <c r="K86" s="1"/>
  <c r="K88" s="1"/>
  <c r="J45"/>
  <c r="J86" s="1"/>
  <c r="J88" s="1"/>
  <c r="I45"/>
  <c r="I86" s="1"/>
  <c r="I88" s="1"/>
  <c r="H45"/>
  <c r="H86" s="1"/>
  <c r="H88" s="1"/>
  <c r="G45"/>
  <c r="G86" s="1"/>
  <c r="G88" s="1"/>
  <c r="F45"/>
  <c r="F86" s="1"/>
  <c r="F88" s="1"/>
  <c r="E45"/>
  <c r="E86" s="1"/>
  <c r="E88" s="1"/>
  <c r="BF72"/>
  <c r="BF70"/>
  <c r="BF68"/>
  <c r="BF59"/>
  <c r="BF51"/>
  <c r="BF47"/>
  <c r="BG16"/>
  <c r="BG18"/>
  <c r="BG20"/>
  <c r="BG22"/>
  <c r="BG24"/>
  <c r="BG26"/>
  <c r="BG28"/>
  <c r="BG30"/>
  <c r="BG32"/>
  <c r="BG40"/>
  <c r="BG38"/>
  <c r="BG36"/>
  <c r="AU14"/>
  <c r="AU34"/>
  <c r="AT14"/>
  <c r="AT34"/>
  <c r="AS14"/>
  <c r="AS34"/>
  <c r="AR14"/>
  <c r="AR34"/>
  <c r="AR42" s="1"/>
  <c r="AQ14"/>
  <c r="AQ34"/>
  <c r="AP14"/>
  <c r="AP34"/>
  <c r="AP42" s="1"/>
  <c r="AO14"/>
  <c r="AO34"/>
  <c r="AO42" s="1"/>
  <c r="AN14"/>
  <c r="AN34"/>
  <c r="AN42" s="1"/>
  <c r="AM14"/>
  <c r="AM34"/>
  <c r="AM42" s="1"/>
  <c r="AL14"/>
  <c r="AL34"/>
  <c r="AK14"/>
  <c r="AK34"/>
  <c r="AJ14"/>
  <c r="AJ34"/>
  <c r="AI14"/>
  <c r="AI34"/>
  <c r="AH14"/>
  <c r="AH34"/>
  <c r="AH42" s="1"/>
  <c r="AG14"/>
  <c r="AG34"/>
  <c r="AF14"/>
  <c r="AF34"/>
  <c r="AE14"/>
  <c r="AE34"/>
  <c r="AE42" s="1"/>
  <c r="AD14"/>
  <c r="AD34"/>
  <c r="AC14"/>
  <c r="AC34"/>
  <c r="AB14"/>
  <c r="AB34"/>
  <c r="AA14"/>
  <c r="AA34"/>
  <c r="AA42" s="1"/>
  <c r="Z14"/>
  <c r="Z34"/>
  <c r="Y14"/>
  <c r="Y34"/>
  <c r="T14"/>
  <c r="T34"/>
  <c r="S14"/>
  <c r="S34"/>
  <c r="R14"/>
  <c r="R34"/>
  <c r="Q14"/>
  <c r="Q34"/>
  <c r="P14"/>
  <c r="P34"/>
  <c r="O14"/>
  <c r="O34"/>
  <c r="N14"/>
  <c r="N34"/>
  <c r="M14"/>
  <c r="M34"/>
  <c r="L14"/>
  <c r="L34"/>
  <c r="K14"/>
  <c r="K34"/>
  <c r="J14"/>
  <c r="J34"/>
  <c r="I14"/>
  <c r="I34"/>
  <c r="H14"/>
  <c r="H34"/>
  <c r="G14"/>
  <c r="G34"/>
  <c r="G42" s="1"/>
  <c r="F14"/>
  <c r="F34"/>
  <c r="E14"/>
  <c r="E34"/>
  <c r="AU33"/>
  <c r="AT33"/>
  <c r="AS33"/>
  <c r="AR33"/>
  <c r="AQ33"/>
  <c r="AP33"/>
  <c r="AO33"/>
  <c r="AN33"/>
  <c r="AM33"/>
  <c r="AL33"/>
  <c r="AK33"/>
  <c r="AJ33"/>
  <c r="AI33"/>
  <c r="AH33"/>
  <c r="AG33"/>
  <c r="AF33"/>
  <c r="AE33"/>
  <c r="AD33"/>
  <c r="AC33"/>
  <c r="AB33"/>
  <c r="AA33"/>
  <c r="Z33"/>
  <c r="Y33"/>
  <c r="T33"/>
  <c r="S33"/>
  <c r="R33"/>
  <c r="Q33"/>
  <c r="P33"/>
  <c r="O33"/>
  <c r="N33"/>
  <c r="M33"/>
  <c r="L33"/>
  <c r="K33"/>
  <c r="J33"/>
  <c r="I33"/>
  <c r="H33"/>
  <c r="G33"/>
  <c r="F33"/>
  <c r="F41" s="1"/>
  <c r="AU13"/>
  <c r="AT13"/>
  <c r="AS13"/>
  <c r="AR13"/>
  <c r="AR41" s="1"/>
  <c r="AQ13"/>
  <c r="AP13"/>
  <c r="AO13"/>
  <c r="AN13"/>
  <c r="AM13"/>
  <c r="AL13"/>
  <c r="AK13"/>
  <c r="AJ13"/>
  <c r="AI13"/>
  <c r="AH13"/>
  <c r="AG13"/>
  <c r="AF13"/>
  <c r="AF41" s="1"/>
  <c r="AE13"/>
  <c r="AD13"/>
  <c r="AC13"/>
  <c r="AC41" s="1"/>
  <c r="AB13"/>
  <c r="AB41" s="1"/>
  <c r="AA13"/>
  <c r="Z13"/>
  <c r="Z41" s="1"/>
  <c r="Y13"/>
  <c r="T13"/>
  <c r="S13"/>
  <c r="R13"/>
  <c r="Q13"/>
  <c r="Q41" s="1"/>
  <c r="P13"/>
  <c r="P41" s="1"/>
  <c r="O13"/>
  <c r="N13"/>
  <c r="M13"/>
  <c r="L13"/>
  <c r="L41" s="1"/>
  <c r="K13"/>
  <c r="J13"/>
  <c r="I13"/>
  <c r="H13"/>
  <c r="G13"/>
  <c r="E13"/>
  <c r="F13"/>
  <c r="E33"/>
  <c r="E41" s="1"/>
  <c r="BF39"/>
  <c r="BF37"/>
  <c r="BF35"/>
  <c r="BF31"/>
  <c r="BF29"/>
  <c r="BF27"/>
  <c r="BF25"/>
  <c r="BF23"/>
  <c r="BF21"/>
  <c r="BF19"/>
  <c r="BF15"/>
  <c r="BG12"/>
  <c r="BF17"/>
  <c r="BF57"/>
  <c r="BF66"/>
  <c r="BF11"/>
  <c r="AI41"/>
  <c r="AM41"/>
  <c r="AG41"/>
  <c r="AS41"/>
  <c r="O42"/>
  <c r="I41"/>
  <c r="M41"/>
  <c r="AN41"/>
  <c r="AG138"/>
  <c r="E42"/>
  <c r="I42"/>
  <c r="Y42"/>
  <c r="AI42"/>
  <c r="BF33"/>
  <c r="T42"/>
  <c r="S42"/>
  <c r="AK42"/>
  <c r="AQ42"/>
  <c r="BG150"/>
  <c r="Q177"/>
  <c r="I43" l="1"/>
  <c r="BF13"/>
  <c r="AH41"/>
  <c r="AH43" s="1"/>
  <c r="AP41"/>
  <c r="AT41"/>
  <c r="AH138"/>
  <c r="T46" i="5"/>
  <c r="J46"/>
  <c r="S41" i="1"/>
  <c r="S43" s="1"/>
  <c r="AU41"/>
  <c r="K42"/>
  <c r="K43" s="1"/>
  <c r="M42"/>
  <c r="M43" s="1"/>
  <c r="P42"/>
  <c r="Q42"/>
  <c r="Q43" s="1"/>
  <c r="AC42"/>
  <c r="AF42"/>
  <c r="AG42"/>
  <c r="AG43" s="1"/>
  <c r="AS42"/>
  <c r="AU42"/>
  <c r="AU43" s="1"/>
  <c r="BG14"/>
  <c r="E138"/>
  <c r="AM138"/>
  <c r="AV138"/>
  <c r="T179"/>
  <c r="F178"/>
  <c r="H178"/>
  <c r="L178"/>
  <c r="L179" s="1"/>
  <c r="N178"/>
  <c r="BG158"/>
  <c r="BG178" s="1"/>
  <c r="AC138"/>
  <c r="AK138"/>
  <c r="AC47" i="5"/>
  <c r="AE47"/>
  <c r="AO47"/>
  <c r="AS47"/>
  <c r="AC53" i="6"/>
  <c r="AE53"/>
  <c r="AK53"/>
  <c r="BK35"/>
  <c r="H27"/>
  <c r="AG53"/>
  <c r="AH53"/>
  <c r="BK15"/>
  <c r="AL53"/>
  <c r="AC43" i="1"/>
  <c r="AR43"/>
  <c r="P43"/>
  <c r="E87"/>
  <c r="BL16" i="6"/>
  <c r="L51"/>
  <c r="AO41" i="1"/>
  <c r="AO43" s="1"/>
  <c r="K41"/>
  <c r="AA41"/>
  <c r="F42"/>
  <c r="F43" s="1"/>
  <c r="AN138"/>
  <c r="BF139"/>
  <c r="BF177" s="1"/>
  <c r="I39" i="7"/>
  <c r="AA43" i="1"/>
  <c r="AP43"/>
  <c r="BF45"/>
  <c r="BF86" s="1"/>
  <c r="T138"/>
  <c r="AU138"/>
  <c r="AG47" i="5"/>
  <c r="AU47"/>
  <c r="BG56" i="1"/>
  <c r="P177"/>
  <c r="P179" s="1"/>
  <c r="AH47" i="5"/>
  <c r="R46"/>
  <c r="M178" i="1"/>
  <c r="M179" s="1"/>
  <c r="R178"/>
  <c r="BF104"/>
  <c r="AI47" i="5"/>
  <c r="H51" i="6"/>
  <c r="I51"/>
  <c r="H41" i="1"/>
  <c r="E43"/>
  <c r="O41"/>
  <c r="O43" s="1"/>
  <c r="AE41"/>
  <c r="AQ41"/>
  <c r="AQ43" s="1"/>
  <c r="H42"/>
  <c r="F177"/>
  <c r="F179" s="1"/>
  <c r="E178"/>
  <c r="P46" i="5"/>
  <c r="Q19" i="7"/>
  <c r="Q39" s="1"/>
  <c r="AF53" i="6"/>
  <c r="R138" i="1"/>
  <c r="G177"/>
  <c r="AK47" i="5"/>
  <c r="BK29" i="6"/>
  <c r="G27"/>
  <c r="G51" s="1"/>
  <c r="T43" i="1"/>
  <c r="AS43"/>
  <c r="BF55"/>
  <c r="H177"/>
  <c r="H179" s="1"/>
  <c r="AL47" i="5"/>
  <c r="N46"/>
  <c r="H19" i="7"/>
  <c r="H39" s="1"/>
  <c r="T41" i="1"/>
  <c r="BF88"/>
  <c r="H138"/>
  <c r="BG113"/>
  <c r="AM47" i="5"/>
  <c r="AJ41" i="1"/>
  <c r="Y41"/>
  <c r="AK41"/>
  <c r="AK43" s="1"/>
  <c r="M138"/>
  <c r="AB88"/>
  <c r="AN47" i="5"/>
  <c r="I46"/>
  <c r="L46"/>
  <c r="AJ138" i="1"/>
  <c r="Q179"/>
  <c r="E27" i="6"/>
  <c r="AW13" i="7"/>
  <c r="AW21"/>
  <c r="K19"/>
  <c r="K39" s="1"/>
  <c r="G19"/>
  <c r="G39" s="1"/>
  <c r="AW27"/>
  <c r="AX34"/>
  <c r="AW7"/>
  <c r="AX20"/>
  <c r="N39"/>
  <c r="F19"/>
  <c r="F39" s="1"/>
  <c r="AW33"/>
  <c r="AX8"/>
  <c r="AX22"/>
  <c r="AX28"/>
  <c r="AF47" i="5"/>
  <c r="AT47"/>
  <c r="J45"/>
  <c r="J47" s="1"/>
  <c r="N45"/>
  <c r="N47" s="1"/>
  <c r="AR47"/>
  <c r="S45"/>
  <c r="S47" s="1"/>
  <c r="S46"/>
  <c r="O46"/>
  <c r="O47" s="1"/>
  <c r="Z47"/>
  <c r="AA47"/>
  <c r="H46"/>
  <c r="H47" s="1"/>
  <c r="Q47"/>
  <c r="T45"/>
  <c r="G46"/>
  <c r="K45"/>
  <c r="K47" s="1"/>
  <c r="U19"/>
  <c r="U18"/>
  <c r="BF18" s="1"/>
  <c r="R47"/>
  <c r="P47"/>
  <c r="E28" i="6"/>
  <c r="E52" s="1"/>
  <c r="K51"/>
  <c r="R27"/>
  <c r="R51" s="1"/>
  <c r="F27"/>
  <c r="F51" s="1"/>
  <c r="AD138" i="1"/>
  <c r="R19" i="7"/>
  <c r="R39" s="1"/>
  <c r="J19"/>
  <c r="J39" s="1"/>
  <c r="AN43" i="1"/>
  <c r="AF43"/>
  <c r="I179"/>
  <c r="G178"/>
  <c r="O178"/>
  <c r="AX14" i="7"/>
  <c r="O19"/>
  <c r="O39" s="1"/>
  <c r="P138" i="1"/>
  <c r="BF138"/>
  <c r="J42"/>
  <c r="L42"/>
  <c r="L43" s="1"/>
  <c r="N42"/>
  <c r="R42"/>
  <c r="Z42"/>
  <c r="Z43" s="1"/>
  <c r="AB42"/>
  <c r="AB43" s="1"/>
  <c r="AD42"/>
  <c r="AJ42"/>
  <c r="AL42"/>
  <c r="AT42"/>
  <c r="BG34"/>
  <c r="BG42" s="1"/>
  <c r="J177"/>
  <c r="J179" s="1"/>
  <c r="AM43"/>
  <c r="J41"/>
  <c r="N41"/>
  <c r="R41"/>
  <c r="R43" s="1"/>
  <c r="AD41"/>
  <c r="AL41"/>
  <c r="K138"/>
  <c r="Y88"/>
  <c r="AQ88"/>
  <c r="L45" i="5"/>
  <c r="L47" s="1"/>
  <c r="F46"/>
  <c r="F47" s="1"/>
  <c r="AB47"/>
  <c r="R28" i="6"/>
  <c r="R52" s="1"/>
  <c r="M52"/>
  <c r="M53" s="1"/>
  <c r="M19" i="7"/>
  <c r="M39" s="1"/>
  <c r="E179" i="1"/>
  <c r="AI43"/>
  <c r="G41"/>
  <c r="N177"/>
  <c r="N179" s="1"/>
  <c r="R177"/>
  <c r="R179" s="1"/>
  <c r="Z88"/>
  <c r="AR88"/>
  <c r="I45" i="5"/>
  <c r="M45"/>
  <c r="M47" s="1"/>
  <c r="Y47"/>
  <c r="AQ47"/>
  <c r="L52" i="6"/>
  <c r="H28"/>
  <c r="H52" s="1"/>
  <c r="P39" i="7"/>
  <c r="I52" i="6"/>
  <c r="K52"/>
  <c r="G28"/>
  <c r="G52" s="1"/>
  <c r="J52"/>
  <c r="J53" s="1"/>
  <c r="F28"/>
  <c r="F52" s="1"/>
  <c r="S53"/>
  <c r="R53"/>
  <c r="T53"/>
  <c r="AD40" i="7"/>
  <c r="AD41" s="1"/>
  <c r="AD39"/>
  <c r="L19"/>
  <c r="L39" s="1"/>
  <c r="E19"/>
  <c r="AA40"/>
  <c r="Y39"/>
  <c r="AC40"/>
  <c r="AB39"/>
  <c r="AB40"/>
  <c r="Z39"/>
  <c r="AC39"/>
  <c r="Y40"/>
  <c r="Z40"/>
  <c r="G45" i="5"/>
  <c r="G43" i="1"/>
  <c r="G138"/>
  <c r="J138"/>
  <c r="E40" i="7"/>
  <c r="R40"/>
  <c r="N40"/>
  <c r="J40"/>
  <c r="F40"/>
  <c r="L138" i="1"/>
  <c r="Q40" i="7"/>
  <c r="M40"/>
  <c r="I40"/>
  <c r="AA39"/>
  <c r="I138" i="1"/>
  <c r="O177"/>
  <c r="O179" s="1"/>
  <c r="S177"/>
  <c r="S179" s="1"/>
  <c r="BG19" i="5"/>
  <c r="P40" i="7"/>
  <c r="L40"/>
  <c r="H40"/>
  <c r="Y43" i="1"/>
  <c r="AE43"/>
  <c r="O40" i="7"/>
  <c r="K40"/>
  <c r="G40"/>
  <c r="F138" i="1"/>
  <c r="BF112"/>
  <c r="E47" i="5"/>
  <c r="I47" l="1"/>
  <c r="AD43" i="1"/>
  <c r="N43"/>
  <c r="AT43"/>
  <c r="AJ43"/>
  <c r="G179"/>
  <c r="T47" i="5"/>
  <c r="H43" i="1"/>
  <c r="BF179"/>
  <c r="F53" i="6"/>
  <c r="L53"/>
  <c r="H53"/>
  <c r="G53"/>
  <c r="Q53"/>
  <c r="I53"/>
  <c r="AL43" i="1"/>
  <c r="BH52" i="6"/>
  <c r="J43" i="1"/>
  <c r="BL28" i="6"/>
  <c r="E51"/>
  <c r="E53" s="1"/>
  <c r="BK27"/>
  <c r="BG51" s="1"/>
  <c r="AW19" i="7"/>
  <c r="G47" i="5"/>
  <c r="K53" i="6"/>
  <c r="BF41" i="1"/>
  <c r="BF43" s="1"/>
  <c r="AX40" i="7"/>
  <c r="Y41"/>
  <c r="AB41"/>
  <c r="AA41"/>
  <c r="AC41"/>
  <c r="E39"/>
  <c r="AW39" s="1"/>
  <c r="Z41"/>
  <c r="L41"/>
  <c r="I41"/>
  <c r="J41"/>
  <c r="G41"/>
  <c r="P41"/>
  <c r="M41"/>
  <c r="N41"/>
  <c r="K41"/>
  <c r="Q41"/>
  <c r="R41"/>
  <c r="O41"/>
  <c r="H41"/>
  <c r="F41"/>
  <c r="E41" l="1"/>
  <c r="BF53" i="6"/>
  <c r="AW41" i="7"/>
</calcChain>
</file>

<file path=xl/sharedStrings.xml><?xml version="1.0" encoding="utf-8"?>
<sst xmlns="http://schemas.openxmlformats.org/spreadsheetml/2006/main" count="2740" uniqueCount="344">
  <si>
    <t>Курс</t>
  </si>
  <si>
    <t>Индекс</t>
  </si>
  <si>
    <t>Наименование циклов, разделов, дисциплин, профессиональных модулей, МДК, практик</t>
  </si>
  <si>
    <t>Виды учебной нагрузки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</si>
  <si>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</si>
  <si>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</si>
  <si>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</si>
  <si>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</si>
  <si>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</si>
  <si>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</si>
  <si>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</si>
  <si>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</si>
  <si>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</si>
  <si>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</si>
  <si>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Август</t>
  </si>
  <si>
    <t>29 авг. – 4 сент.</t>
  </si>
  <si>
    <t>Номера календарных недель</t>
  </si>
  <si>
    <t>Порядковые номера  недель учебного года</t>
  </si>
  <si>
    <t>I курс</t>
  </si>
  <si>
    <t>ОД.00</t>
  </si>
  <si>
    <t>Общеобразовательный цикл</t>
  </si>
  <si>
    <t>обяз. уч.</t>
  </si>
  <si>
    <t>сам. р. с.</t>
  </si>
  <si>
    <t>ОДБ.01</t>
  </si>
  <si>
    <t>..... (базов.)</t>
  </si>
  <si>
    <t>ОДП.n+01</t>
  </si>
  <si>
    <t>..... (профильн.)</t>
  </si>
  <si>
    <t>ОГСЭ.00</t>
  </si>
  <si>
    <t>ЕН.00</t>
  </si>
  <si>
    <t>ОП. 00</t>
  </si>
  <si>
    <t>(для НПО)</t>
  </si>
  <si>
    <t>ОП. 01</t>
  </si>
  <si>
    <t>ОП. 0n</t>
  </si>
  <si>
    <t>П.00</t>
  </si>
  <si>
    <t>Профессиональные модули</t>
  </si>
  <si>
    <t>ПМ. 0n</t>
  </si>
  <si>
    <t>МДК.0n.01</t>
  </si>
  <si>
    <t>МДК.0n.02</t>
  </si>
  <si>
    <t>УП. 0n</t>
  </si>
  <si>
    <t>ПП. 0n</t>
  </si>
  <si>
    <t>ФК.00</t>
  </si>
  <si>
    <t>Всего час. в неделю обязательной учебной</t>
  </si>
  <si>
    <t>нагрузки</t>
  </si>
  <si>
    <t>Всего час. в неделю самостоятельной работы студентов</t>
  </si>
  <si>
    <t>Всего часов в неделю</t>
  </si>
  <si>
    <t>26 сент. -  2 окт.</t>
  </si>
  <si>
    <t>31 окт. – 6 нояб.</t>
  </si>
  <si>
    <t>28 нояб. – 4 дек.</t>
  </si>
  <si>
    <t>26 дек. – 1 янв.</t>
  </si>
  <si>
    <t>30 янв. -  5 фев.</t>
  </si>
  <si>
    <t>27 фев. – 4 мар.</t>
  </si>
  <si>
    <t>26 мар. – 1 апр.</t>
  </si>
  <si>
    <t>30 апр. – 6 мая</t>
  </si>
  <si>
    <t>28 мая – 3 июн.</t>
  </si>
  <si>
    <t>25 июн. – 1 июл.</t>
  </si>
  <si>
    <t xml:space="preserve">Июль </t>
  </si>
  <si>
    <t>30 июл. – 5 авг.</t>
  </si>
  <si>
    <t>27 авг. – 2 сент.</t>
  </si>
  <si>
    <t>Всего часов</t>
  </si>
  <si>
    <t>II курс</t>
  </si>
  <si>
    <t xml:space="preserve">Математический и общий естественнонаучный цикл </t>
  </si>
  <si>
    <t>(только для СПО)</t>
  </si>
  <si>
    <t>ПМ.00</t>
  </si>
  <si>
    <r>
      <t xml:space="preserve">Общий гуманитарный и социально-экономический цикл </t>
    </r>
    <r>
      <rPr>
        <i/>
        <sz val="10"/>
        <color indexed="8"/>
        <rFont val="Times New Roman"/>
        <family val="1"/>
        <charset val="204"/>
      </rPr>
      <t>(для СПО)</t>
    </r>
  </si>
  <si>
    <r>
      <t>ОГСЭ.0</t>
    </r>
    <r>
      <rPr>
        <sz val="10"/>
        <color indexed="8"/>
        <rFont val="Times New Roman"/>
        <family val="1"/>
        <charset val="204"/>
      </rPr>
      <t>n</t>
    </r>
  </si>
  <si>
    <r>
      <t>ЕН.0</t>
    </r>
    <r>
      <rPr>
        <sz val="10"/>
        <color indexed="8"/>
        <rFont val="Times New Roman"/>
        <family val="1"/>
        <charset val="204"/>
      </rPr>
      <t>n</t>
    </r>
  </si>
  <si>
    <r>
      <t xml:space="preserve">Общий гуманитарный и социально-экономический цикл </t>
    </r>
    <r>
      <rPr>
        <i/>
        <sz val="10"/>
        <color indexed="8"/>
        <rFont val="Times New Roman"/>
        <family val="1"/>
        <charset val="204"/>
      </rPr>
      <t>(только для СПО)</t>
    </r>
  </si>
  <si>
    <r>
      <t>Профессиональный цикл</t>
    </r>
    <r>
      <rPr>
        <i/>
        <sz val="10"/>
        <color indexed="8"/>
        <rFont val="Times New Roman"/>
        <family val="1"/>
        <charset val="204"/>
      </rPr>
      <t xml:space="preserve"> (для СПО)</t>
    </r>
  </si>
  <si>
    <r>
      <t xml:space="preserve">Общепрофессиональный цикл  </t>
    </r>
    <r>
      <rPr>
        <i/>
        <sz val="10"/>
        <color indexed="8"/>
        <rFont val="Times New Roman"/>
        <family val="1"/>
        <charset val="204"/>
      </rPr>
      <t>(для НПО)</t>
    </r>
  </si>
  <si>
    <r>
      <t xml:space="preserve">Общепрофессиональные дисциплины </t>
    </r>
    <r>
      <rPr>
        <i/>
        <sz val="10"/>
        <color indexed="8"/>
        <rFont val="Times New Roman"/>
        <family val="1"/>
        <charset val="204"/>
      </rPr>
      <t>(для СПО)</t>
    </r>
  </si>
  <si>
    <r>
      <t>Профессиональный цикл</t>
    </r>
    <r>
      <rPr>
        <i/>
        <sz val="10"/>
        <color indexed="8"/>
        <rFont val="Times New Roman"/>
        <family val="1"/>
        <charset val="204"/>
      </rPr>
      <t xml:space="preserve"> (для НПО)</t>
    </r>
  </si>
  <si>
    <r>
      <t xml:space="preserve">Физическая культура </t>
    </r>
    <r>
      <rPr>
        <i/>
        <sz val="10"/>
        <color indexed="8"/>
        <rFont val="Times New Roman"/>
        <family val="1"/>
        <charset val="204"/>
      </rPr>
      <t>(для НПО)</t>
    </r>
  </si>
  <si>
    <t>Русский язык</t>
  </si>
  <si>
    <t>Литература</t>
  </si>
  <si>
    <t>История</t>
  </si>
  <si>
    <t>Всего час. в неделю обязательной учебной нагрузки</t>
  </si>
  <si>
    <t>Всего час. в неделю сам. работы студентов</t>
  </si>
  <si>
    <t>Всего часов сам. Раб.</t>
  </si>
  <si>
    <t>Всего часов обяз.уч.</t>
  </si>
  <si>
    <t>каникулы</t>
  </si>
  <si>
    <t>15.09.-20.09.</t>
  </si>
  <si>
    <t>01.09.–06.09.</t>
  </si>
  <si>
    <t>08.09.-13.09.</t>
  </si>
  <si>
    <t>22.09.-27.09.</t>
  </si>
  <si>
    <t>29.09 -04.10.</t>
  </si>
  <si>
    <t>06.10.-11.10.</t>
  </si>
  <si>
    <t>13.10-18.10.</t>
  </si>
  <si>
    <t>20.10.-25.10.</t>
  </si>
  <si>
    <t>27.10.-01.11.</t>
  </si>
  <si>
    <t>03.11.-08.11.</t>
  </si>
  <si>
    <t>10.11.-15.11.</t>
  </si>
  <si>
    <t>17.11.-22.11.</t>
  </si>
  <si>
    <t>24.11.-29.11.</t>
  </si>
  <si>
    <t>01.12.–06.12.</t>
  </si>
  <si>
    <t>08.12.-13.12.</t>
  </si>
  <si>
    <t>15.12.-20.12.</t>
  </si>
  <si>
    <t>22.12.-27.12.</t>
  </si>
  <si>
    <t>29.12.–31.12.</t>
  </si>
  <si>
    <t>01.01.-03.01.</t>
  </si>
  <si>
    <t>05.01.-10.01.</t>
  </si>
  <si>
    <t>12.01.-17.01.</t>
  </si>
  <si>
    <t>19.01.-24.01.</t>
  </si>
  <si>
    <t>26.01.-31.01.</t>
  </si>
  <si>
    <t>02.02.-07.02.</t>
  </si>
  <si>
    <t>09.02.-14.02.</t>
  </si>
  <si>
    <t>16.02.-21.02.</t>
  </si>
  <si>
    <t>23.02.-28.02.</t>
  </si>
  <si>
    <t>02.03.-07.03.</t>
  </si>
  <si>
    <t>09.03.-14.03.</t>
  </si>
  <si>
    <t>16.03.-21.03.</t>
  </si>
  <si>
    <t>23.03.-28.03.</t>
  </si>
  <si>
    <t>30.03.-04.04.</t>
  </si>
  <si>
    <t>06.04.-11.04.</t>
  </si>
  <si>
    <t>13.04.-18.04.</t>
  </si>
  <si>
    <t>20.04.-25.04.</t>
  </si>
  <si>
    <t>27.04.-02.05.</t>
  </si>
  <si>
    <t>04.05.-09.05.</t>
  </si>
  <si>
    <t>11.05.-16.05.</t>
  </si>
  <si>
    <t>18.05.-23.05.</t>
  </si>
  <si>
    <t>25.05.-30.05.</t>
  </si>
  <si>
    <t>01.06.-06.06.</t>
  </si>
  <si>
    <t>08.06.-13.06.</t>
  </si>
  <si>
    <t>15.06.-20.06.</t>
  </si>
  <si>
    <t>22.06.-27.06.</t>
  </si>
  <si>
    <t>29.06.-04.07.</t>
  </si>
  <si>
    <t>06.07.-11.07.</t>
  </si>
  <si>
    <t>13.07.-18.07.</t>
  </si>
  <si>
    <t>20.07.-25.07.</t>
  </si>
  <si>
    <t>27.07.-01.08.</t>
  </si>
  <si>
    <t>03.08.-08.08.</t>
  </si>
  <si>
    <t>10.08.-15.08.</t>
  </si>
  <si>
    <t>17.08.-22.08.</t>
  </si>
  <si>
    <t>24.08.-31.08.</t>
  </si>
  <si>
    <t>Базовые дисциплины</t>
  </si>
  <si>
    <t>БД.01</t>
  </si>
  <si>
    <t>Иностранный язык</t>
  </si>
  <si>
    <t>БД.02</t>
  </si>
  <si>
    <t>БД.03</t>
  </si>
  <si>
    <t>БД.04.</t>
  </si>
  <si>
    <t>БД.05.</t>
  </si>
  <si>
    <t>Обществознание (включая экономику и право)</t>
  </si>
  <si>
    <t>БД.06.</t>
  </si>
  <si>
    <t>БД.07.</t>
  </si>
  <si>
    <t>БД.08.</t>
  </si>
  <si>
    <t>БД.09.</t>
  </si>
  <si>
    <t>Химия</t>
  </si>
  <si>
    <t>Биология</t>
  </si>
  <si>
    <t>Физическая культура</t>
  </si>
  <si>
    <t>ОБЖ</t>
  </si>
  <si>
    <t>Профильные дисциплины</t>
  </si>
  <si>
    <t>ПД.01.</t>
  </si>
  <si>
    <t>ПД.02.</t>
  </si>
  <si>
    <t>ПД.03.</t>
  </si>
  <si>
    <t>Математика</t>
  </si>
  <si>
    <t>Физика</t>
  </si>
  <si>
    <t>Информатика и ИКТ</t>
  </si>
  <si>
    <t>ПД.00.</t>
  </si>
  <si>
    <t>БД.00.</t>
  </si>
  <si>
    <t>ОГСЭ.00.</t>
  </si>
  <si>
    <t>ОГСЭ.01.</t>
  </si>
  <si>
    <t>Основы философии</t>
  </si>
  <si>
    <t>ОГСЭ.02.</t>
  </si>
  <si>
    <t>ОГСЭ.03.</t>
  </si>
  <si>
    <t>ОГСЭ.04.</t>
  </si>
  <si>
    <t>ОГСЭ.05.</t>
  </si>
  <si>
    <t>Русский язык и культура речи</t>
  </si>
  <si>
    <t>ЕН.00.</t>
  </si>
  <si>
    <t>ЕН.01.</t>
  </si>
  <si>
    <t>ЕН.02.</t>
  </si>
  <si>
    <t>Информатика</t>
  </si>
  <si>
    <t>Общепрофессиональные дисциплины</t>
  </si>
  <si>
    <t>ОП.00.</t>
  </si>
  <si>
    <t>Математический и общий естественнонаучный цикл</t>
  </si>
  <si>
    <t>ОП.01.</t>
  </si>
  <si>
    <t>Инженерная графика</t>
  </si>
  <si>
    <t>ОП.02.</t>
  </si>
  <si>
    <t>ОП.03.</t>
  </si>
  <si>
    <t>Техническая механика</t>
  </si>
  <si>
    <t>ОП.04.</t>
  </si>
  <si>
    <t>ОП.05.</t>
  </si>
  <si>
    <t>ОП.07.</t>
  </si>
  <si>
    <t>ПМ.00.</t>
  </si>
  <si>
    <t>ПМ.01.</t>
  </si>
  <si>
    <t>МДК.01.01.</t>
  </si>
  <si>
    <t>ЕН.03.</t>
  </si>
  <si>
    <t>Экологические основы природопользования</t>
  </si>
  <si>
    <t>ОП.06.</t>
  </si>
  <si>
    <t>ОП.08.</t>
  </si>
  <si>
    <t>ОП.09.</t>
  </si>
  <si>
    <t>Информационные технологии в профессиональной деятельности</t>
  </si>
  <si>
    <t>Безопасность жизнедеятельности</t>
  </si>
  <si>
    <t>МДК.01.02.</t>
  </si>
  <si>
    <t>ПМ.02.</t>
  </si>
  <si>
    <t>МДК.02.01.</t>
  </si>
  <si>
    <t>ПМ.03.</t>
  </si>
  <si>
    <t>МДК.03.01.</t>
  </si>
  <si>
    <t>III курс</t>
  </si>
  <si>
    <t>ПМ.04.</t>
  </si>
  <si>
    <t>ч</t>
  </si>
  <si>
    <t>з</t>
  </si>
  <si>
    <t>аттестация</t>
  </si>
  <si>
    <t xml:space="preserve">подготовка к государственной аттестации </t>
  </si>
  <si>
    <t>х</t>
  </si>
  <si>
    <t>Ш</t>
  </si>
  <si>
    <t>Государственная аттестация</t>
  </si>
  <si>
    <t>∆</t>
  </si>
  <si>
    <t>производственная практика (преддипломная)</t>
  </si>
  <si>
    <t>производственная практика по профилю специальности</t>
  </si>
  <si>
    <t>учебная практика</t>
  </si>
  <si>
    <t>аттестация - производственная практика</t>
  </si>
  <si>
    <t>ОБЩЕОБРАЗОВАТЕЛЬНАЯ ПОДГОТОВКА</t>
  </si>
  <si>
    <t>Начальное общее образование</t>
  </si>
  <si>
    <t>Основное общее образование</t>
  </si>
  <si>
    <t>СО.00.</t>
  </si>
  <si>
    <t>Среднее (полное) общее образование</t>
  </si>
  <si>
    <t>НО.00.</t>
  </si>
  <si>
    <t>ОО.00.</t>
  </si>
  <si>
    <t>ПП.00.</t>
  </si>
  <si>
    <t>ПРОФЕССИНАЛЬНАЯ ПОДГОТОВКА</t>
  </si>
  <si>
    <t>ЕН.04.</t>
  </si>
  <si>
    <t>Промышленная экология</t>
  </si>
  <si>
    <t>П.00.</t>
  </si>
  <si>
    <t>Профессиональный цикл</t>
  </si>
  <si>
    <t>Электротехника</t>
  </si>
  <si>
    <t>Основы электроники</t>
  </si>
  <si>
    <t>Основы электропривода</t>
  </si>
  <si>
    <t>Охрана труда</t>
  </si>
  <si>
    <t>Организация и выполнение работ по эксплуатации и ремонту электроустановок</t>
  </si>
  <si>
    <t>МДК.01.03.</t>
  </si>
  <si>
    <t>УП.01.01.</t>
  </si>
  <si>
    <t>ПП.01.01</t>
  </si>
  <si>
    <t>Электрические машины</t>
  </si>
  <si>
    <t>Электрооборудование промышленных и гражданских зданий</t>
  </si>
  <si>
    <t>Эксплуатация и ремонт электрооборудования промышленных и гражданских зданий</t>
  </si>
  <si>
    <t>Учебная практика</t>
  </si>
  <si>
    <t>Производственная практика</t>
  </si>
  <si>
    <t>Общий гуманитарный и социально-экономический цикл (для СПО)</t>
  </si>
  <si>
    <t>Профессилнальный цикл</t>
  </si>
  <si>
    <t>Организация и выполнение работ по монтажу и наладке электрооборудования промышленных и гражданских зданий</t>
  </si>
  <si>
    <t>Монтаж электрооборудования промышленных и гражданских зданий</t>
  </si>
  <si>
    <t>МДК.02.02.</t>
  </si>
  <si>
    <t>Внутреннее электроснабжение промышленных и гражданских зданий</t>
  </si>
  <si>
    <t>Организация и выполнение работ по монтажу и наладке электрических</t>
  </si>
  <si>
    <t>Внешнее электроснабжение прмышленных и гражданских зданий</t>
  </si>
  <si>
    <t>ПМ.05.</t>
  </si>
  <si>
    <t>Выполнение работ по профессии "Электромонтер по ремонту и обслуживанию электрооборудования"</t>
  </si>
  <si>
    <t>МДК.05.01.</t>
  </si>
  <si>
    <t>Выполнение электромонтажных работ</t>
  </si>
  <si>
    <t>ПРОФЕССИОНАЛЬНАЯ ПОДГОТОВКА</t>
  </si>
  <si>
    <t>Правовое обеспичение профессиональной деятельности</t>
  </si>
  <si>
    <t>МДК.02.03.</t>
  </si>
  <si>
    <t>Наладка электрооборудования</t>
  </si>
  <si>
    <t>МДК.03.02.</t>
  </si>
  <si>
    <t xml:space="preserve">Организация деятельности производственного подразделения </t>
  </si>
  <si>
    <t>МДК.04.01.</t>
  </si>
  <si>
    <t>МДК.04.02.</t>
  </si>
  <si>
    <t>Экономика организации</t>
  </si>
  <si>
    <t>Организация деятельности электромонтажного подразделения</t>
  </si>
  <si>
    <t>Монтаж и наладка электрических сетей</t>
  </si>
  <si>
    <t>Организация и выполнение работ по монтажу и наладке электрических сетей</t>
  </si>
  <si>
    <t>01.09.–07.09.</t>
  </si>
  <si>
    <t>08.09.-14.09.</t>
  </si>
  <si>
    <t>22.09.-28.09.</t>
  </si>
  <si>
    <t>29.09 -05.10.</t>
  </si>
  <si>
    <t>13.10-19.10.</t>
  </si>
  <si>
    <t>20.10.-26.10.</t>
  </si>
  <si>
    <t>27.10.-02.11.</t>
  </si>
  <si>
    <t>03.11.-98.11.</t>
  </si>
  <si>
    <t>10.11.-16.11.</t>
  </si>
  <si>
    <t>24.11.-30.11.</t>
  </si>
  <si>
    <t>01.12.–07 .12.</t>
  </si>
  <si>
    <t>08.12.-14.12.</t>
  </si>
  <si>
    <t>15.12.-21.12.</t>
  </si>
  <si>
    <t>22.12.-28.12.</t>
  </si>
  <si>
    <t>01.01.-04.01.</t>
  </si>
  <si>
    <t>05.01.-11.01.</t>
  </si>
  <si>
    <t>12.01.-18.01.</t>
  </si>
  <si>
    <t>19.01.-25.01.</t>
  </si>
  <si>
    <t>26.01.-01.02.</t>
  </si>
  <si>
    <t>02.02.-08.02.</t>
  </si>
  <si>
    <t>09.02.-15.02.</t>
  </si>
  <si>
    <t>16.02.-22.02.</t>
  </si>
  <si>
    <t>23.02.-01.03.</t>
  </si>
  <si>
    <t>02.03.-08.03.</t>
  </si>
  <si>
    <t>09.03.-15.03.</t>
  </si>
  <si>
    <t>16.03.-22.03.</t>
  </si>
  <si>
    <t>23.03.-29.03.</t>
  </si>
  <si>
    <t>30.03.-05.04.</t>
  </si>
  <si>
    <t>06.04.-12.04.</t>
  </si>
  <si>
    <t>13.04.-19.04.</t>
  </si>
  <si>
    <t>20.04.-26.04.</t>
  </si>
  <si>
    <t>27.04.-03.05.</t>
  </si>
  <si>
    <t>04.05.-10.05.</t>
  </si>
  <si>
    <t>11.05.-17.05.</t>
  </si>
  <si>
    <t>18.05.-24.05.</t>
  </si>
  <si>
    <t>25.05.-31.05.</t>
  </si>
  <si>
    <t>01.06.-07.06.</t>
  </si>
  <si>
    <t>08.06.-14.06.</t>
  </si>
  <si>
    <t>15.06.-21.06.</t>
  </si>
  <si>
    <t>22.06.-28.06.</t>
  </si>
  <si>
    <t>29.06.-05.07.</t>
  </si>
  <si>
    <t>06.07.-12.07.</t>
  </si>
  <si>
    <t>13.07.-19.07.</t>
  </si>
  <si>
    <t>20.07.-26.07.</t>
  </si>
  <si>
    <t>27.07.-02.08.</t>
  </si>
  <si>
    <t>03.08.-09.08.</t>
  </si>
  <si>
    <t>10.08.-16.08.</t>
  </si>
  <si>
    <t>17.08.-23.08.</t>
  </si>
  <si>
    <t xml:space="preserve"> </t>
  </si>
  <si>
    <t xml:space="preserve">IV курс  </t>
  </si>
  <si>
    <t>п</t>
  </si>
  <si>
    <t>у</t>
  </si>
  <si>
    <t xml:space="preserve"> Безопасность жизедеятельности</t>
  </si>
  <si>
    <t>Общий гуманитарный и социально-экономический цикл</t>
  </si>
  <si>
    <t>03.02.-08.02.</t>
  </si>
  <si>
    <t>10.02.-15.02.</t>
  </si>
  <si>
    <t>17.02.-22.02.</t>
  </si>
  <si>
    <t>03.11.-09.11.</t>
  </si>
  <si>
    <t>10.11.-13.11.</t>
  </si>
  <si>
    <t>14.11.-16.11.</t>
  </si>
  <si>
    <t>25.05.-27.05.</t>
  </si>
  <si>
    <t>18.05.-20.05.</t>
  </si>
  <si>
    <t>21.05.-24.05.</t>
  </si>
  <si>
    <t>28.05.-31.05.</t>
  </si>
  <si>
    <t>22.06.-24.06.</t>
  </si>
  <si>
    <t>29.06.-01.07.</t>
  </si>
  <si>
    <t>02.07.-05.07.</t>
  </si>
  <si>
    <t>06.07.-12.07</t>
  </si>
  <si>
    <t>Основы микропроцессорных систем управления в энергетике</t>
  </si>
  <si>
    <t>ОП.11</t>
  </si>
  <si>
    <t>Безопасность работ в электроустановках</t>
  </si>
  <si>
    <t>ОП.09</t>
  </si>
  <si>
    <t>Монтаж, наладка и эксплуатация электрических сетей</t>
  </si>
  <si>
    <t>МДК.03.03.</t>
  </si>
  <si>
    <t>Проектирование осветительных сетей</t>
  </si>
  <si>
    <t>25.06.-28.06.</t>
  </si>
  <si>
    <t>ОД.00.</t>
  </si>
  <si>
    <t>Экология</t>
  </si>
  <si>
    <t>БД.10</t>
  </si>
  <si>
    <t>Астрономия</t>
  </si>
  <si>
    <t>БД. 11</t>
  </si>
  <si>
    <t>Родная литература</t>
  </si>
  <si>
    <t xml:space="preserve">ПД.04 </t>
  </si>
  <si>
    <t>Технология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</si>
</sst>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&quot; &quot;?/2"/>
  </numFmts>
  <fonts count="38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i/>
      <sz val="10"/>
      <color indexed="8"/>
      <name val="Times New Roman"/>
      <family val="1"/>
      <charset val="204"/>
    </font>
    <font>
      <sz val="8"/>
      <name val="Arial Cyr"/>
      <charset val="204"/>
    </font>
    <font>
      <sz val="20"/>
      <color indexed="8"/>
      <name val="Times New Roman"/>
      <family val="1"/>
      <charset val="204"/>
    </font>
    <font>
      <sz val="20"/>
      <name val="Arial Cyr"/>
      <charset val="204"/>
    </font>
    <font>
      <b/>
      <i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indexed="9"/>
      <name val="Arial Cyr"/>
      <charset val="204"/>
    </font>
    <font>
      <b/>
      <sz val="10"/>
      <color indexed="9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0"/>
      <color indexed="9"/>
      <name val="Arial Cyr"/>
      <charset val="204"/>
    </font>
    <font>
      <sz val="10"/>
      <color indexed="5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name val="Arial Cyr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  <font>
      <b/>
      <sz val="9"/>
      <color indexed="9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indexed="9"/>
      <name val="Arial Cyr"/>
      <charset val="204"/>
    </font>
    <font>
      <i/>
      <sz val="9"/>
      <color indexed="8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name val="Arial Cyr"/>
      <charset val="204"/>
    </font>
    <font>
      <b/>
      <i/>
      <sz val="9"/>
      <name val="Arial Cyr"/>
      <charset val="204"/>
    </font>
    <font>
      <i/>
      <sz val="9"/>
      <name val="Arial Cyr"/>
      <charset val="204"/>
    </font>
    <font>
      <sz val="9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9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0.59999389629810485"/>
        <bgColor indexed="64"/>
      </patternFill>
    </fill>
  </fills>
  <borders count="10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894">
    <xf numFmtId="0" fontId="0" fillId="0" borderId="0" xfId="0"/>
    <xf numFmtId="0" fontId="1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textRotation="90"/>
    </xf>
    <xf numFmtId="0" fontId="4" fillId="0" borderId="1" xfId="0" applyFont="1" applyBorder="1" applyAlignment="1">
      <alignment horizontal="center" textRotation="90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textRotation="90"/>
    </xf>
    <xf numFmtId="0" fontId="4" fillId="0" borderId="1" xfId="0" applyFont="1" applyBorder="1" applyAlignment="1">
      <alignment textRotation="90"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2" fillId="0" borderId="0" xfId="1" applyFont="1" applyAlignment="1" applyProtection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4" borderId="7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4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 wrapText="1"/>
    </xf>
    <xf numFmtId="164" fontId="4" fillId="4" borderId="7" xfId="0" applyNumberFormat="1" applyFont="1" applyFill="1" applyBorder="1" applyAlignment="1">
      <alignment horizontal="center" wrapText="1"/>
    </xf>
    <xf numFmtId="164" fontId="4" fillId="3" borderId="7" xfId="0" applyNumberFormat="1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6" xfId="0" applyFont="1" applyBorder="1" applyAlignment="1">
      <alignment textRotation="90"/>
    </xf>
    <xf numFmtId="0" fontId="4" fillId="0" borderId="6" xfId="0" applyFont="1" applyBorder="1" applyAlignment="1">
      <alignment horizontal="center" textRotation="90"/>
    </xf>
    <xf numFmtId="0" fontId="4" fillId="0" borderId="6" xfId="0" applyFont="1" applyBorder="1" applyAlignment="1">
      <alignment textRotation="90" wrapText="1"/>
    </xf>
    <xf numFmtId="164" fontId="3" fillId="2" borderId="7" xfId="0" applyNumberFormat="1" applyFont="1" applyFill="1" applyBorder="1" applyAlignment="1">
      <alignment horizontal="center"/>
    </xf>
    <xf numFmtId="1" fontId="10" fillId="2" borderId="3" xfId="0" applyNumberFormat="1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 wrapText="1"/>
    </xf>
    <xf numFmtId="164" fontId="6" fillId="5" borderId="7" xfId="0" applyNumberFormat="1" applyFont="1" applyFill="1" applyBorder="1" applyAlignment="1">
      <alignment horizontal="center"/>
    </xf>
    <xf numFmtId="164" fontId="10" fillId="2" borderId="7" xfId="0" applyNumberFormat="1" applyFont="1" applyFill="1" applyBorder="1" applyAlignment="1">
      <alignment horizontal="center"/>
    </xf>
    <xf numFmtId="164" fontId="6" fillId="5" borderId="7" xfId="0" applyNumberFormat="1" applyFont="1" applyFill="1" applyBorder="1" applyAlignment="1">
      <alignment horizontal="center" wrapText="1"/>
    </xf>
    <xf numFmtId="1" fontId="6" fillId="5" borderId="7" xfId="0" applyNumberFormat="1" applyFont="1" applyFill="1" applyBorder="1" applyAlignment="1">
      <alignment horizontal="center"/>
    </xf>
    <xf numFmtId="1" fontId="6" fillId="5" borderId="7" xfId="0" applyNumberFormat="1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164" fontId="4" fillId="2" borderId="11" xfId="0" applyNumberFormat="1" applyFont="1" applyFill="1" applyBorder="1" applyAlignment="1">
      <alignment horizontal="center"/>
    </xf>
    <xf numFmtId="164" fontId="10" fillId="2" borderId="10" xfId="0" applyNumberFormat="1" applyFont="1" applyFill="1" applyBorder="1" applyAlignment="1">
      <alignment horizontal="center"/>
    </xf>
    <xf numFmtId="164" fontId="4" fillId="2" borderId="10" xfId="0" applyNumberFormat="1" applyFont="1" applyFill="1" applyBorder="1" applyAlignment="1">
      <alignment horizontal="center"/>
    </xf>
    <xf numFmtId="164" fontId="10" fillId="2" borderId="12" xfId="0" applyNumberFormat="1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 wrapText="1"/>
    </xf>
    <xf numFmtId="0" fontId="4" fillId="7" borderId="6" xfId="0" applyFont="1" applyFill="1" applyBorder="1" applyAlignment="1">
      <alignment horizontal="center" wrapText="1"/>
    </xf>
    <xf numFmtId="0" fontId="4" fillId="7" borderId="6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 wrapText="1"/>
    </xf>
    <xf numFmtId="0" fontId="4" fillId="7" borderId="7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 wrapText="1"/>
    </xf>
    <xf numFmtId="0" fontId="6" fillId="9" borderId="7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6" fillId="7" borderId="7" xfId="0" applyFont="1" applyFill="1" applyBorder="1" applyAlignment="1">
      <alignment horizontal="center" wrapText="1"/>
    </xf>
    <xf numFmtId="0" fontId="6" fillId="9" borderId="7" xfId="0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164" fontId="4" fillId="2" borderId="15" xfId="0" applyNumberFormat="1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6" fillId="10" borderId="7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8" borderId="8" xfId="0" applyFont="1" applyFill="1" applyBorder="1" applyAlignment="1">
      <alignment horizontal="center"/>
    </xf>
    <xf numFmtId="0" fontId="4" fillId="8" borderId="8" xfId="0" applyFont="1" applyFill="1" applyBorder="1" applyAlignment="1">
      <alignment horizontal="center" wrapText="1"/>
    </xf>
    <xf numFmtId="0" fontId="4" fillId="8" borderId="6" xfId="0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 wrapText="1"/>
    </xf>
    <xf numFmtId="0" fontId="4" fillId="8" borderId="5" xfId="0" applyFont="1" applyFill="1" applyBorder="1" applyAlignment="1">
      <alignment horizontal="center"/>
    </xf>
    <xf numFmtId="0" fontId="4" fillId="8" borderId="18" xfId="0" applyFont="1" applyFill="1" applyBorder="1" applyAlignment="1">
      <alignment horizontal="center" wrapText="1"/>
    </xf>
    <xf numFmtId="0" fontId="4" fillId="8" borderId="3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 wrapText="1"/>
    </xf>
    <xf numFmtId="0" fontId="4" fillId="8" borderId="13" xfId="0" applyFont="1" applyFill="1" applyBorder="1" applyAlignment="1">
      <alignment horizontal="center"/>
    </xf>
    <xf numFmtId="0" fontId="4" fillId="8" borderId="13" xfId="0" applyFont="1" applyFill="1" applyBorder="1" applyAlignment="1">
      <alignment horizontal="center" wrapText="1"/>
    </xf>
    <xf numFmtId="0" fontId="14" fillId="11" borderId="8" xfId="0" applyFont="1" applyFill="1" applyBorder="1" applyAlignment="1">
      <alignment horizontal="center"/>
    </xf>
    <xf numFmtId="0" fontId="14" fillId="11" borderId="7" xfId="0" applyFont="1" applyFill="1" applyBorder="1" applyAlignment="1">
      <alignment horizontal="center"/>
    </xf>
    <xf numFmtId="0" fontId="15" fillId="4" borderId="8" xfId="0" applyFont="1" applyFill="1" applyBorder="1" applyAlignment="1">
      <alignment horizontal="center"/>
    </xf>
    <xf numFmtId="0" fontId="5" fillId="4" borderId="3" xfId="0" applyFont="1" applyFill="1" applyBorder="1"/>
    <xf numFmtId="0" fontId="16" fillId="12" borderId="3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3" fillId="11" borderId="3" xfId="0" applyFont="1" applyFill="1" applyBorder="1" applyAlignment="1">
      <alignment horizontal="center"/>
    </xf>
    <xf numFmtId="0" fontId="16" fillId="11" borderId="3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16" fillId="11" borderId="6" xfId="0" applyFont="1" applyFill="1" applyBorder="1" applyAlignment="1">
      <alignment horizontal="center"/>
    </xf>
    <xf numFmtId="0" fontId="16" fillId="11" borderId="7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16" fillId="11" borderId="8" xfId="0" applyFont="1" applyFill="1" applyBorder="1" applyAlignment="1">
      <alignment horizontal="center"/>
    </xf>
    <xf numFmtId="0" fontId="16" fillId="12" borderId="8" xfId="0" applyFont="1" applyFill="1" applyBorder="1" applyAlignment="1">
      <alignment horizontal="center"/>
    </xf>
    <xf numFmtId="0" fontId="16" fillId="12" borderId="7" xfId="0" applyFont="1" applyFill="1" applyBorder="1" applyAlignment="1">
      <alignment horizontal="center"/>
    </xf>
    <xf numFmtId="0" fontId="15" fillId="4" borderId="7" xfId="0" applyFont="1" applyFill="1" applyBorder="1" applyAlignment="1">
      <alignment horizontal="center"/>
    </xf>
    <xf numFmtId="0" fontId="14" fillId="11" borderId="6" xfId="0" applyFont="1" applyFill="1" applyBorder="1" applyAlignment="1">
      <alignment horizontal="center"/>
    </xf>
    <xf numFmtId="0" fontId="16" fillId="12" borderId="6" xfId="0" applyFont="1" applyFill="1" applyBorder="1" applyAlignment="1">
      <alignment horizontal="center"/>
    </xf>
    <xf numFmtId="0" fontId="15" fillId="4" borderId="6" xfId="0" applyFont="1" applyFill="1" applyBorder="1" applyAlignment="1">
      <alignment horizontal="center"/>
    </xf>
    <xf numFmtId="0" fontId="17" fillId="3" borderId="3" xfId="0" applyFont="1" applyFill="1" applyBorder="1"/>
    <xf numFmtId="0" fontId="0" fillId="0" borderId="0" xfId="0" applyBorder="1"/>
    <xf numFmtId="0" fontId="0" fillId="0" borderId="0" xfId="0" applyFill="1" applyBorder="1"/>
    <xf numFmtId="0" fontId="5" fillId="0" borderId="0" xfId="0" applyFont="1" applyBorder="1"/>
    <xf numFmtId="0" fontId="5" fillId="0" borderId="0" xfId="0" applyFont="1" applyFill="1" applyBorder="1"/>
    <xf numFmtId="0" fontId="16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textRotation="90" wrapText="1"/>
    </xf>
    <xf numFmtId="0" fontId="3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wrapText="1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vertical="center" textRotation="90" wrapText="1"/>
    </xf>
    <xf numFmtId="0" fontId="3" fillId="2" borderId="2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textRotation="90" wrapText="1"/>
    </xf>
    <xf numFmtId="0" fontId="3" fillId="5" borderId="21" xfId="0" applyFont="1" applyFill="1" applyBorder="1" applyAlignment="1">
      <alignment horizontal="center" vertical="center" textRotation="90" wrapText="1"/>
    </xf>
    <xf numFmtId="0" fontId="0" fillId="5" borderId="21" xfId="0" applyFill="1" applyBorder="1" applyAlignment="1">
      <alignment textRotation="90" wrapText="1"/>
    </xf>
    <xf numFmtId="0" fontId="3" fillId="2" borderId="21" xfId="0" applyFont="1" applyFill="1" applyBorder="1" applyAlignment="1">
      <alignment horizontal="left" vertical="center" wrapText="1"/>
    </xf>
    <xf numFmtId="0" fontId="11" fillId="2" borderId="21" xfId="0" applyFont="1" applyFill="1" applyBorder="1" applyAlignment="1">
      <alignment horizontal="center"/>
    </xf>
    <xf numFmtId="1" fontId="11" fillId="2" borderId="24" xfId="0" applyNumberFormat="1" applyFont="1" applyFill="1" applyBorder="1" applyAlignment="1">
      <alignment horizontal="center"/>
    </xf>
    <xf numFmtId="1" fontId="11" fillId="2" borderId="25" xfId="0" applyNumberFormat="1" applyFont="1" applyFill="1" applyBorder="1" applyAlignment="1">
      <alignment horizontal="center"/>
    </xf>
    <xf numFmtId="0" fontId="4" fillId="4" borderId="21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4" fillId="8" borderId="21" xfId="0" applyFont="1" applyFill="1" applyBorder="1" applyAlignment="1">
      <alignment horizontal="center" wrapText="1"/>
    </xf>
    <xf numFmtId="0" fontId="4" fillId="8" borderId="21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 wrapText="1"/>
    </xf>
    <xf numFmtId="0" fontId="4" fillId="7" borderId="4" xfId="0" applyFont="1" applyFill="1" applyBorder="1" applyAlignment="1">
      <alignment horizontal="center"/>
    </xf>
    <xf numFmtId="0" fontId="10" fillId="7" borderId="4" xfId="0" applyFont="1" applyFill="1" applyBorder="1" applyAlignment="1">
      <alignment horizontal="center" wrapText="1"/>
    </xf>
    <xf numFmtId="0" fontId="10" fillId="8" borderId="3" xfId="0" applyFont="1" applyFill="1" applyBorder="1" applyAlignment="1">
      <alignment horizontal="center" wrapText="1"/>
    </xf>
    <xf numFmtId="0" fontId="14" fillId="11" borderId="2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/>
    </xf>
    <xf numFmtId="0" fontId="14" fillId="11" borderId="4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6" fillId="11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center"/>
    </xf>
    <xf numFmtId="0" fontId="14" fillId="11" borderId="3" xfId="0" applyFont="1" applyFill="1" applyBorder="1" applyAlignment="1">
      <alignment horizontal="center"/>
    </xf>
    <xf numFmtId="0" fontId="16" fillId="11" borderId="21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0" fontId="16" fillId="11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6" fillId="9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 wrapText="1"/>
    </xf>
    <xf numFmtId="0" fontId="4" fillId="7" borderId="5" xfId="0" applyFont="1" applyFill="1" applyBorder="1" applyAlignment="1">
      <alignment horizontal="center" wrapText="1"/>
    </xf>
    <xf numFmtId="0" fontId="6" fillId="9" borderId="3" xfId="0" applyFont="1" applyFill="1" applyBorder="1" applyAlignment="1">
      <alignment horizontal="center" wrapText="1"/>
    </xf>
    <xf numFmtId="0" fontId="4" fillId="2" borderId="18" xfId="0" applyFont="1" applyFill="1" applyBorder="1" applyAlignment="1">
      <alignment horizontal="center" wrapText="1"/>
    </xf>
    <xf numFmtId="0" fontId="3" fillId="2" borderId="28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 wrapText="1"/>
    </xf>
    <xf numFmtId="0" fontId="4" fillId="7" borderId="3" xfId="0" applyFont="1" applyFill="1" applyBorder="1" applyAlignment="1">
      <alignment horizontal="center"/>
    </xf>
    <xf numFmtId="0" fontId="16" fillId="12" borderId="21" xfId="0" applyFont="1" applyFill="1" applyBorder="1" applyAlignment="1">
      <alignment horizontal="center"/>
    </xf>
    <xf numFmtId="0" fontId="15" fillId="4" borderId="21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6" fillId="10" borderId="21" xfId="0" applyFont="1" applyFill="1" applyBorder="1" applyAlignment="1">
      <alignment horizontal="center"/>
    </xf>
    <xf numFmtId="0" fontId="6" fillId="10" borderId="4" xfId="0" applyFont="1" applyFill="1" applyBorder="1" applyAlignment="1">
      <alignment horizontal="center"/>
    </xf>
    <xf numFmtId="0" fontId="16" fillId="12" borderId="4" xfId="0" applyFont="1" applyFill="1" applyBorder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4" fillId="8" borderId="4" xfId="0" applyFont="1" applyFill="1" applyBorder="1" applyAlignment="1">
      <alignment horizontal="center"/>
    </xf>
    <xf numFmtId="0" fontId="4" fillId="8" borderId="4" xfId="0" applyFont="1" applyFill="1" applyBorder="1" applyAlignment="1">
      <alignment horizontal="center" wrapText="1"/>
    </xf>
    <xf numFmtId="0" fontId="6" fillId="10" borderId="3" xfId="0" applyFont="1" applyFill="1" applyBorder="1" applyAlignment="1">
      <alignment horizontal="center"/>
    </xf>
    <xf numFmtId="0" fontId="15" fillId="4" borderId="3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14" fillId="0" borderId="8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20" fillId="9" borderId="7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6" fillId="13" borderId="4" xfId="0" applyFont="1" applyFill="1" applyBorder="1" applyAlignment="1">
      <alignment horizontal="center"/>
    </xf>
    <xf numFmtId="0" fontId="21" fillId="13" borderId="4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 wrapText="1"/>
    </xf>
    <xf numFmtId="0" fontId="6" fillId="13" borderId="3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wrapText="1"/>
    </xf>
    <xf numFmtId="0" fontId="4" fillId="0" borderId="21" xfId="0" applyFont="1" applyFill="1" applyBorder="1" applyAlignment="1">
      <alignment horizontal="center" wrapText="1"/>
    </xf>
    <xf numFmtId="0" fontId="16" fillId="14" borderId="8" xfId="0" applyFont="1" applyFill="1" applyBorder="1" applyAlignment="1">
      <alignment horizontal="center"/>
    </xf>
    <xf numFmtId="0" fontId="16" fillId="14" borderId="7" xfId="0" applyFont="1" applyFill="1" applyBorder="1" applyAlignment="1">
      <alignment horizontal="center"/>
    </xf>
    <xf numFmtId="0" fontId="16" fillId="14" borderId="21" xfId="0" applyFont="1" applyFill="1" applyBorder="1" applyAlignment="1">
      <alignment horizontal="center"/>
    </xf>
    <xf numFmtId="0" fontId="16" fillId="14" borderId="6" xfId="0" applyFont="1" applyFill="1" applyBorder="1" applyAlignment="1">
      <alignment horizontal="center"/>
    </xf>
    <xf numFmtId="0" fontId="16" fillId="14" borderId="4" xfId="0" applyFont="1" applyFill="1" applyBorder="1" applyAlignment="1">
      <alignment horizontal="center"/>
    </xf>
    <xf numFmtId="0" fontId="16" fillId="14" borderId="3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0" fontId="16" fillId="0" borderId="21" xfId="0" applyFont="1" applyFill="1" applyBorder="1" applyAlignment="1">
      <alignment horizontal="center"/>
    </xf>
    <xf numFmtId="0" fontId="21" fillId="0" borderId="7" xfId="0" applyFont="1" applyFill="1" applyBorder="1" applyAlignment="1">
      <alignment horizontal="center"/>
    </xf>
    <xf numFmtId="0" fontId="21" fillId="13" borderId="7" xfId="0" applyFont="1" applyFill="1" applyBorder="1" applyAlignment="1">
      <alignment horizontal="center"/>
    </xf>
    <xf numFmtId="0" fontId="4" fillId="13" borderId="7" xfId="0" applyFont="1" applyFill="1" applyBorder="1" applyAlignment="1">
      <alignment horizontal="center" wrapText="1"/>
    </xf>
    <xf numFmtId="0" fontId="6" fillId="13" borderId="7" xfId="0" applyFont="1" applyFill="1" applyBorder="1" applyAlignment="1">
      <alignment horizontal="center" wrapText="1"/>
    </xf>
    <xf numFmtId="0" fontId="4" fillId="13" borderId="21" xfId="0" applyFont="1" applyFill="1" applyBorder="1" applyAlignment="1">
      <alignment horizontal="center" wrapText="1"/>
    </xf>
    <xf numFmtId="0" fontId="18" fillId="0" borderId="21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0" fontId="21" fillId="0" borderId="21" xfId="0" applyFont="1" applyFill="1" applyBorder="1" applyAlignment="1">
      <alignment horizontal="center"/>
    </xf>
    <xf numFmtId="0" fontId="21" fillId="0" borderId="4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16" fillId="14" borderId="5" xfId="0" applyFont="1" applyFill="1" applyBorder="1" applyAlignment="1">
      <alignment horizontal="center"/>
    </xf>
    <xf numFmtId="0" fontId="16" fillId="12" borderId="5" xfId="0" applyFont="1" applyFill="1" applyBorder="1" applyAlignment="1">
      <alignment horizontal="center"/>
    </xf>
    <xf numFmtId="0" fontId="15" fillId="4" borderId="5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6" fillId="15" borderId="7" xfId="0" applyFont="1" applyFill="1" applyBorder="1" applyAlignment="1">
      <alignment horizontal="center"/>
    </xf>
    <xf numFmtId="0" fontId="6" fillId="15" borderId="21" xfId="0" applyFont="1" applyFill="1" applyBorder="1" applyAlignment="1">
      <alignment horizontal="center"/>
    </xf>
    <xf numFmtId="0" fontId="6" fillId="15" borderId="4" xfId="0" applyFont="1" applyFill="1" applyBorder="1" applyAlignment="1">
      <alignment horizontal="center"/>
    </xf>
    <xf numFmtId="0" fontId="6" fillId="15" borderId="3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6" fillId="15" borderId="36" xfId="0" applyFont="1" applyFill="1" applyBorder="1" applyAlignment="1">
      <alignment horizontal="center"/>
    </xf>
    <xf numFmtId="0" fontId="4" fillId="3" borderId="36" xfId="0" applyFont="1" applyFill="1" applyBorder="1" applyAlignment="1">
      <alignment horizontal="center" wrapText="1"/>
    </xf>
    <xf numFmtId="0" fontId="6" fillId="15" borderId="5" xfId="0" applyFont="1" applyFill="1" applyBorder="1" applyAlignment="1">
      <alignment horizontal="center"/>
    </xf>
    <xf numFmtId="0" fontId="10" fillId="2" borderId="79" xfId="0" applyFont="1" applyFill="1" applyBorder="1" applyAlignment="1">
      <alignment horizontal="center"/>
    </xf>
    <xf numFmtId="0" fontId="10" fillId="2" borderId="65" xfId="0" applyFont="1" applyFill="1" applyBorder="1" applyAlignment="1">
      <alignment horizontal="center"/>
    </xf>
    <xf numFmtId="0" fontId="16" fillId="15" borderId="7" xfId="0" applyFont="1" applyFill="1" applyBorder="1" applyAlignment="1">
      <alignment horizontal="center"/>
    </xf>
    <xf numFmtId="0" fontId="21" fillId="15" borderId="7" xfId="0" applyFont="1" applyFill="1" applyBorder="1" applyAlignment="1">
      <alignment horizontal="center"/>
    </xf>
    <xf numFmtId="0" fontId="21" fillId="15" borderId="21" xfId="0" applyFont="1" applyFill="1" applyBorder="1" applyAlignment="1">
      <alignment horizontal="center"/>
    </xf>
    <xf numFmtId="0" fontId="21" fillId="15" borderId="4" xfId="0" applyFont="1" applyFill="1" applyBorder="1" applyAlignment="1">
      <alignment horizontal="center"/>
    </xf>
    <xf numFmtId="0" fontId="21" fillId="15" borderId="3" xfId="0" applyFont="1" applyFill="1" applyBorder="1" applyAlignment="1">
      <alignment horizontal="center"/>
    </xf>
    <xf numFmtId="0" fontId="21" fillId="15" borderId="56" xfId="0" applyFont="1" applyFill="1" applyBorder="1" applyAlignment="1">
      <alignment horizontal="center"/>
    </xf>
    <xf numFmtId="0" fontId="0" fillId="0" borderId="55" xfId="0" applyFont="1" applyFill="1" applyBorder="1" applyAlignment="1">
      <alignment horizontal="center"/>
    </xf>
    <xf numFmtId="0" fontId="0" fillId="16" borderId="6" xfId="0" applyFont="1" applyFill="1" applyBorder="1" applyAlignment="1">
      <alignment horizontal="center"/>
    </xf>
    <xf numFmtId="0" fontId="21" fillId="16" borderId="7" xfId="0" applyFont="1" applyFill="1" applyBorder="1" applyAlignment="1">
      <alignment horizontal="center"/>
    </xf>
    <xf numFmtId="0" fontId="21" fillId="16" borderId="6" xfId="0" applyFont="1" applyFill="1" applyBorder="1" applyAlignment="1">
      <alignment horizontal="center"/>
    </xf>
    <xf numFmtId="0" fontId="4" fillId="18" borderId="3" xfId="0" applyFont="1" applyFill="1" applyBorder="1" applyAlignment="1">
      <alignment horizontal="center" wrapText="1"/>
    </xf>
    <xf numFmtId="0" fontId="4" fillId="19" borderId="7" xfId="0" applyFont="1" applyFill="1" applyBorder="1" applyAlignment="1">
      <alignment horizontal="center" wrapText="1"/>
    </xf>
    <xf numFmtId="0" fontId="4" fillId="19" borderId="6" xfId="0" applyFont="1" applyFill="1" applyBorder="1" applyAlignment="1">
      <alignment horizontal="center" wrapText="1"/>
    </xf>
    <xf numFmtId="0" fontId="4" fillId="18" borderId="7" xfId="0" applyFont="1" applyFill="1" applyBorder="1" applyAlignment="1">
      <alignment horizontal="center" wrapText="1"/>
    </xf>
    <xf numFmtId="0" fontId="4" fillId="0" borderId="55" xfId="0" applyFont="1" applyBorder="1" applyAlignment="1">
      <alignment textRotation="90"/>
    </xf>
    <xf numFmtId="0" fontId="4" fillId="0" borderId="60" xfId="0" applyFont="1" applyBorder="1" applyAlignment="1">
      <alignment horizontal="center"/>
    </xf>
    <xf numFmtId="0" fontId="0" fillId="0" borderId="82" xfId="0" applyBorder="1"/>
    <xf numFmtId="0" fontId="4" fillId="0" borderId="36" xfId="0" applyFont="1" applyBorder="1" applyAlignment="1">
      <alignment horizontal="center" wrapText="1"/>
    </xf>
    <xf numFmtId="0" fontId="4" fillId="16" borderId="6" xfId="0" applyFont="1" applyFill="1" applyBorder="1" applyAlignment="1">
      <alignment horizontal="center" wrapText="1"/>
    </xf>
    <xf numFmtId="0" fontId="4" fillId="16" borderId="7" xfId="0" applyFont="1" applyFill="1" applyBorder="1" applyAlignment="1">
      <alignment horizontal="center" wrapText="1"/>
    </xf>
    <xf numFmtId="0" fontId="4" fillId="16" borderId="5" xfId="0" applyFont="1" applyFill="1" applyBorder="1" applyAlignment="1">
      <alignment horizontal="center" wrapText="1"/>
    </xf>
    <xf numFmtId="0" fontId="4" fillId="16" borderId="7" xfId="0" applyFont="1" applyFill="1" applyBorder="1" applyAlignment="1">
      <alignment horizontal="center" vertical="center" wrapText="1"/>
    </xf>
    <xf numFmtId="0" fontId="4" fillId="15" borderId="7" xfId="0" applyFont="1" applyFill="1" applyBorder="1" applyAlignment="1">
      <alignment horizontal="center" wrapText="1"/>
    </xf>
    <xf numFmtId="0" fontId="4" fillId="15" borderId="7" xfId="0" applyFont="1" applyFill="1" applyBorder="1" applyAlignment="1">
      <alignment horizontal="center"/>
    </xf>
    <xf numFmtId="0" fontId="4" fillId="16" borderId="36" xfId="0" applyFont="1" applyFill="1" applyBorder="1" applyAlignment="1">
      <alignment horizontal="center" wrapText="1"/>
    </xf>
    <xf numFmtId="0" fontId="4" fillId="2" borderId="64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16" borderId="36" xfId="0" applyFont="1" applyFill="1" applyBorder="1" applyAlignment="1">
      <alignment horizontal="center" vertical="center" wrapText="1"/>
    </xf>
    <xf numFmtId="0" fontId="4" fillId="18" borderId="78" xfId="0" applyFont="1" applyFill="1" applyBorder="1" applyAlignment="1">
      <alignment horizontal="center"/>
    </xf>
    <xf numFmtId="0" fontId="4" fillId="18" borderId="64" xfId="0" applyFont="1" applyFill="1" applyBorder="1" applyAlignment="1">
      <alignment horizontal="center"/>
    </xf>
    <xf numFmtId="0" fontId="4" fillId="16" borderId="81" xfId="0" applyFont="1" applyFill="1" applyBorder="1" applyAlignment="1">
      <alignment horizontal="center"/>
    </xf>
    <xf numFmtId="0" fontId="22" fillId="19" borderId="55" xfId="0" applyFont="1" applyFill="1" applyBorder="1" applyAlignment="1">
      <alignment horizontal="center"/>
    </xf>
    <xf numFmtId="0" fontId="23" fillId="14" borderId="21" xfId="0" applyFont="1" applyFill="1" applyBorder="1" applyAlignment="1">
      <alignment horizontal="center" wrapText="1"/>
    </xf>
    <xf numFmtId="0" fontId="23" fillId="20" borderId="21" xfId="0" applyFont="1" applyFill="1" applyBorder="1" applyAlignment="1">
      <alignment horizontal="center" wrapText="1"/>
    </xf>
    <xf numFmtId="0" fontId="22" fillId="19" borderId="21" xfId="0" applyFont="1" applyFill="1" applyBorder="1" applyAlignment="1">
      <alignment horizontal="center" wrapText="1"/>
    </xf>
    <xf numFmtId="0" fontId="25" fillId="17" borderId="4" xfId="0" applyFont="1" applyFill="1" applyBorder="1" applyAlignment="1">
      <alignment horizontal="center"/>
    </xf>
    <xf numFmtId="0" fontId="25" fillId="11" borderId="4" xfId="0" applyFont="1" applyFill="1" applyBorder="1" applyAlignment="1">
      <alignment horizontal="center"/>
    </xf>
    <xf numFmtId="0" fontId="23" fillId="3" borderId="21" xfId="0" applyFont="1" applyFill="1" applyBorder="1" applyAlignment="1">
      <alignment horizontal="center" wrapText="1"/>
    </xf>
    <xf numFmtId="0" fontId="23" fillId="3" borderId="6" xfId="0" applyFont="1" applyFill="1" applyBorder="1" applyAlignment="1">
      <alignment horizontal="center" wrapText="1"/>
    </xf>
    <xf numFmtId="0" fontId="22" fillId="19" borderId="6" xfId="0" applyNumberFormat="1" applyFont="1" applyFill="1" applyBorder="1" applyAlignment="1">
      <alignment horizontal="center" wrapText="1"/>
    </xf>
    <xf numFmtId="0" fontId="23" fillId="19" borderId="64" xfId="0" applyFont="1" applyFill="1" applyBorder="1" applyAlignment="1">
      <alignment horizontal="center" textRotation="90" wrapText="1"/>
    </xf>
    <xf numFmtId="0" fontId="26" fillId="2" borderId="7" xfId="0" applyFont="1" applyFill="1" applyBorder="1" applyAlignment="1">
      <alignment horizontal="center"/>
    </xf>
    <xf numFmtId="0" fontId="23" fillId="4" borderId="7" xfId="0" applyFont="1" applyFill="1" applyBorder="1" applyAlignment="1">
      <alignment horizontal="center" wrapText="1"/>
    </xf>
    <xf numFmtId="0" fontId="23" fillId="3" borderId="7" xfId="0" applyFont="1" applyFill="1" applyBorder="1" applyAlignment="1">
      <alignment horizontal="center" wrapText="1"/>
    </xf>
    <xf numFmtId="0" fontId="27" fillId="19" borderId="7" xfId="0" applyFont="1" applyFill="1" applyBorder="1" applyAlignment="1">
      <alignment horizontal="center"/>
    </xf>
    <xf numFmtId="0" fontId="25" fillId="17" borderId="7" xfId="0" applyFont="1" applyFill="1" applyBorder="1" applyAlignment="1">
      <alignment horizontal="center"/>
    </xf>
    <xf numFmtId="0" fontId="25" fillId="11" borderId="7" xfId="0" applyFont="1" applyFill="1" applyBorder="1" applyAlignment="1">
      <alignment horizontal="center"/>
    </xf>
    <xf numFmtId="0" fontId="23" fillId="14" borderId="7" xfId="0" applyFont="1" applyFill="1" applyBorder="1" applyAlignment="1">
      <alignment horizontal="center"/>
    </xf>
    <xf numFmtId="0" fontId="23" fillId="3" borderId="7" xfId="0" applyFont="1" applyFill="1" applyBorder="1" applyAlignment="1">
      <alignment horizontal="center"/>
    </xf>
    <xf numFmtId="0" fontId="23" fillId="19" borderId="7" xfId="0" applyFont="1" applyFill="1" applyBorder="1" applyAlignment="1">
      <alignment horizontal="center"/>
    </xf>
    <xf numFmtId="0" fontId="26" fillId="19" borderId="80" xfId="0" applyFont="1" applyFill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4" borderId="5" xfId="0" applyFont="1" applyFill="1" applyBorder="1" applyAlignment="1">
      <alignment horizontal="center" wrapText="1"/>
    </xf>
    <xf numFmtId="0" fontId="23" fillId="3" borderId="5" xfId="0" applyFont="1" applyFill="1" applyBorder="1" applyAlignment="1">
      <alignment horizontal="center" wrapText="1"/>
    </xf>
    <xf numFmtId="0" fontId="28" fillId="0" borderId="5" xfId="0" applyFont="1" applyFill="1" applyBorder="1" applyAlignment="1">
      <alignment horizontal="center"/>
    </xf>
    <xf numFmtId="0" fontId="23" fillId="0" borderId="5" xfId="0" applyFont="1" applyBorder="1" applyAlignment="1">
      <alignment horizontal="center" wrapText="1"/>
    </xf>
    <xf numFmtId="0" fontId="25" fillId="17" borderId="21" xfId="0" applyFont="1" applyFill="1" applyBorder="1" applyAlignment="1">
      <alignment horizontal="center"/>
    </xf>
    <xf numFmtId="0" fontId="25" fillId="11" borderId="21" xfId="0" applyFont="1" applyFill="1" applyBorder="1" applyAlignment="1">
      <alignment horizontal="center"/>
    </xf>
    <xf numFmtId="0" fontId="23" fillId="14" borderId="5" xfId="0" applyFont="1" applyFill="1" applyBorder="1" applyAlignment="1">
      <alignment horizontal="center"/>
    </xf>
    <xf numFmtId="0" fontId="23" fillId="3" borderId="5" xfId="0" applyFont="1" applyFill="1" applyBorder="1" applyAlignment="1">
      <alignment horizontal="center"/>
    </xf>
    <xf numFmtId="0" fontId="23" fillId="18" borderId="5" xfId="0" applyFont="1" applyFill="1" applyBorder="1" applyAlignment="1">
      <alignment horizontal="center"/>
    </xf>
    <xf numFmtId="0" fontId="23" fillId="18" borderId="14" xfId="0" applyFont="1" applyFill="1" applyBorder="1" applyAlignment="1">
      <alignment horizontal="center"/>
    </xf>
    <xf numFmtId="0" fontId="29" fillId="15" borderId="7" xfId="0" applyFont="1" applyFill="1" applyBorder="1" applyAlignment="1">
      <alignment horizontal="center"/>
    </xf>
    <xf numFmtId="0" fontId="28" fillId="15" borderId="7" xfId="0" applyFont="1" applyFill="1" applyBorder="1" applyAlignment="1">
      <alignment horizontal="center"/>
    </xf>
    <xf numFmtId="0" fontId="23" fillId="15" borderId="7" xfId="0" applyFont="1" applyFill="1" applyBorder="1" applyAlignment="1">
      <alignment horizontal="center" wrapText="1"/>
    </xf>
    <xf numFmtId="0" fontId="23" fillId="15" borderId="7" xfId="0" applyFont="1" applyFill="1" applyBorder="1" applyAlignment="1">
      <alignment horizontal="center"/>
    </xf>
    <xf numFmtId="0" fontId="23" fillId="15" borderId="36" xfId="0" applyFont="1" applyFill="1" applyBorder="1" applyAlignment="1">
      <alignment horizontal="center"/>
    </xf>
    <xf numFmtId="0" fontId="29" fillId="15" borderId="10" xfId="0" applyFont="1" applyFill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3" fillId="0" borderId="6" xfId="0" applyFont="1" applyBorder="1" applyAlignment="1">
      <alignment horizontal="center" wrapText="1"/>
    </xf>
    <xf numFmtId="0" fontId="23" fillId="4" borderId="6" xfId="0" applyFont="1" applyFill="1" applyBorder="1" applyAlignment="1">
      <alignment horizontal="center" wrapText="1"/>
    </xf>
    <xf numFmtId="0" fontId="24" fillId="0" borderId="6" xfId="0" applyFont="1" applyFill="1" applyBorder="1" applyAlignment="1">
      <alignment horizontal="center"/>
    </xf>
    <xf numFmtId="0" fontId="23" fillId="14" borderId="6" xfId="0" applyFont="1" applyFill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3" fillId="18" borderId="11" xfId="0" applyFont="1" applyFill="1" applyBorder="1" applyAlignment="1">
      <alignment horizontal="center"/>
    </xf>
    <xf numFmtId="0" fontId="29" fillId="15" borderId="7" xfId="0" applyFont="1" applyFill="1" applyBorder="1" applyAlignment="1">
      <alignment horizontal="center" wrapText="1"/>
    </xf>
    <xf numFmtId="0" fontId="30" fillId="15" borderId="7" xfId="0" applyFont="1" applyFill="1" applyBorder="1" applyAlignment="1">
      <alignment horizontal="center" wrapText="1"/>
    </xf>
    <xf numFmtId="0" fontId="22" fillId="2" borderId="6" xfId="0" applyFont="1" applyFill="1" applyBorder="1" applyAlignment="1">
      <alignment horizontal="center"/>
    </xf>
    <xf numFmtId="0" fontId="31" fillId="19" borderId="6" xfId="0" applyFont="1" applyFill="1" applyBorder="1" applyAlignment="1">
      <alignment horizontal="center"/>
    </xf>
    <xf numFmtId="0" fontId="23" fillId="2" borderId="11" xfId="0" applyFont="1" applyFill="1" applyBorder="1" applyAlignment="1">
      <alignment horizontal="center"/>
    </xf>
    <xf numFmtId="0" fontId="26" fillId="2" borderId="7" xfId="0" applyFont="1" applyFill="1" applyBorder="1" applyAlignment="1">
      <alignment horizontal="center" wrapText="1"/>
    </xf>
    <xf numFmtId="0" fontId="32" fillId="19" borderId="7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0" fontId="26" fillId="2" borderId="10" xfId="0" applyFont="1" applyFill="1" applyBorder="1" applyAlignment="1">
      <alignment horizontal="center"/>
    </xf>
    <xf numFmtId="0" fontId="29" fillId="15" borderId="4" xfId="0" applyFont="1" applyFill="1" applyBorder="1" applyAlignment="1">
      <alignment horizontal="center"/>
    </xf>
    <xf numFmtId="0" fontId="29" fillId="15" borderId="3" xfId="0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 wrapText="1"/>
    </xf>
    <xf numFmtId="0" fontId="23" fillId="2" borderId="14" xfId="0" applyFont="1" applyFill="1" applyBorder="1" applyAlignment="1">
      <alignment horizontal="center"/>
    </xf>
    <xf numFmtId="0" fontId="26" fillId="2" borderId="6" xfId="0" applyFont="1" applyFill="1" applyBorder="1" applyAlignment="1">
      <alignment horizontal="center"/>
    </xf>
    <xf numFmtId="0" fontId="29" fillId="18" borderId="5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center"/>
    </xf>
    <xf numFmtId="0" fontId="25" fillId="17" borderId="3" xfId="0" applyFont="1" applyFill="1" applyBorder="1" applyAlignment="1">
      <alignment horizontal="center"/>
    </xf>
    <xf numFmtId="0" fontId="25" fillId="11" borderId="3" xfId="0" applyFont="1" applyFill="1" applyBorder="1" applyAlignment="1">
      <alignment horizontal="center"/>
    </xf>
    <xf numFmtId="0" fontId="29" fillId="18" borderId="14" xfId="0" applyFont="1" applyFill="1" applyBorder="1" applyAlignment="1">
      <alignment horizontal="center"/>
    </xf>
    <xf numFmtId="0" fontId="29" fillId="15" borderId="21" xfId="0" applyFont="1" applyFill="1" applyBorder="1" applyAlignment="1">
      <alignment horizontal="center"/>
    </xf>
    <xf numFmtId="0" fontId="23" fillId="4" borderId="21" xfId="0" applyFont="1" applyFill="1" applyBorder="1" applyAlignment="1">
      <alignment horizontal="center" wrapText="1"/>
    </xf>
    <xf numFmtId="0" fontId="33" fillId="15" borderId="21" xfId="0" applyFont="1" applyFill="1" applyBorder="1" applyAlignment="1">
      <alignment horizontal="center"/>
    </xf>
    <xf numFmtId="0" fontId="23" fillId="14" borderId="21" xfId="0" applyFont="1" applyFill="1" applyBorder="1" applyAlignment="1">
      <alignment horizontal="center"/>
    </xf>
    <xf numFmtId="0" fontId="23" fillId="3" borderId="21" xfId="0" applyFont="1" applyFill="1" applyBorder="1" applyAlignment="1">
      <alignment horizontal="center"/>
    </xf>
    <xf numFmtId="0" fontId="29" fillId="15" borderId="22" xfId="0" applyFont="1" applyFill="1" applyBorder="1" applyAlignment="1">
      <alignment horizontal="center"/>
    </xf>
    <xf numFmtId="0" fontId="22" fillId="2" borderId="6" xfId="0" applyFont="1" applyFill="1" applyBorder="1" applyAlignment="1">
      <alignment horizontal="center" wrapText="1"/>
    </xf>
    <xf numFmtId="0" fontId="26" fillId="2" borderId="5" xfId="0" applyFont="1" applyFill="1" applyBorder="1" applyAlignment="1">
      <alignment horizontal="center" wrapText="1"/>
    </xf>
    <xf numFmtId="0" fontId="23" fillId="4" borderId="36" xfId="0" applyFont="1" applyFill="1" applyBorder="1" applyAlignment="1">
      <alignment horizontal="center" wrapText="1"/>
    </xf>
    <xf numFmtId="0" fontId="23" fillId="16" borderId="6" xfId="0" applyFont="1" applyFill="1" applyBorder="1" applyAlignment="1">
      <alignment horizontal="center"/>
    </xf>
    <xf numFmtId="0" fontId="24" fillId="16" borderId="6" xfId="0" applyFont="1" applyFill="1" applyBorder="1" applyAlignment="1">
      <alignment horizontal="center"/>
    </xf>
    <xf numFmtId="0" fontId="23" fillId="16" borderId="11" xfId="0" applyFont="1" applyFill="1" applyBorder="1" applyAlignment="1">
      <alignment horizontal="center"/>
    </xf>
    <xf numFmtId="0" fontId="29" fillId="16" borderId="5" xfId="0" applyFont="1" applyFill="1" applyBorder="1" applyAlignment="1">
      <alignment horizontal="center"/>
    </xf>
    <xf numFmtId="0" fontId="33" fillId="16" borderId="7" xfId="0" applyFont="1" applyFill="1" applyBorder="1" applyAlignment="1">
      <alignment horizontal="center"/>
    </xf>
    <xf numFmtId="0" fontId="23" fillId="16" borderId="7" xfId="0" applyFont="1" applyFill="1" applyBorder="1" applyAlignment="1">
      <alignment horizontal="center"/>
    </xf>
    <xf numFmtId="0" fontId="23" fillId="16" borderId="10" xfId="0" applyFont="1" applyFill="1" applyBorder="1" applyAlignment="1">
      <alignment horizontal="center"/>
    </xf>
    <xf numFmtId="0" fontId="34" fillId="0" borderId="6" xfId="0" applyFont="1" applyBorder="1" applyAlignment="1">
      <alignment horizontal="center" wrapText="1"/>
    </xf>
    <xf numFmtId="0" fontId="34" fillId="0" borderId="6" xfId="0" applyFont="1" applyBorder="1" applyAlignment="1">
      <alignment horizontal="center"/>
    </xf>
    <xf numFmtId="0" fontId="23" fillId="18" borderId="78" xfId="0" applyFont="1" applyFill="1" applyBorder="1" applyAlignment="1">
      <alignment horizontal="center"/>
    </xf>
    <xf numFmtId="0" fontId="33" fillId="15" borderId="7" xfId="0" applyFont="1" applyFill="1" applyBorder="1" applyAlignment="1">
      <alignment horizontal="center"/>
    </xf>
    <xf numFmtId="0" fontId="29" fillId="15" borderId="81" xfId="0" applyFont="1" applyFill="1" applyBorder="1" applyAlignment="1">
      <alignment horizontal="center"/>
    </xf>
    <xf numFmtId="0" fontId="29" fillId="0" borderId="3" xfId="0" applyFont="1" applyFill="1" applyBorder="1" applyAlignment="1">
      <alignment horizontal="center"/>
    </xf>
    <xf numFmtId="0" fontId="29" fillId="0" borderId="5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 wrapText="1"/>
    </xf>
    <xf numFmtId="0" fontId="29" fillId="18" borderId="78" xfId="0" applyFont="1" applyFill="1" applyBorder="1" applyAlignment="1">
      <alignment horizontal="center"/>
    </xf>
    <xf numFmtId="0" fontId="24" fillId="16" borderId="5" xfId="0" applyFont="1" applyFill="1" applyBorder="1" applyAlignment="1">
      <alignment horizontal="center"/>
    </xf>
    <xf numFmtId="0" fontId="23" fillId="16" borderId="5" xfId="0" applyFont="1" applyFill="1" applyBorder="1" applyAlignment="1">
      <alignment horizontal="center"/>
    </xf>
    <xf numFmtId="0" fontId="23" fillId="16" borderId="78" xfId="0" applyFont="1" applyFill="1" applyBorder="1" applyAlignment="1">
      <alignment horizontal="center"/>
    </xf>
    <xf numFmtId="0" fontId="24" fillId="16" borderId="7" xfId="0" applyFont="1" applyFill="1" applyBorder="1" applyAlignment="1">
      <alignment horizontal="center"/>
    </xf>
    <xf numFmtId="0" fontId="23" fillId="16" borderId="81" xfId="0" applyFont="1" applyFill="1" applyBorder="1" applyAlignment="1">
      <alignment horizontal="center"/>
    </xf>
    <xf numFmtId="0" fontId="23" fillId="18" borderId="64" xfId="0" applyFont="1" applyFill="1" applyBorder="1" applyAlignment="1">
      <alignment horizontal="center"/>
    </xf>
    <xf numFmtId="0" fontId="24" fillId="15" borderId="7" xfId="0" applyFont="1" applyFill="1" applyBorder="1" applyAlignment="1">
      <alignment horizontal="center"/>
    </xf>
    <xf numFmtId="0" fontId="23" fillId="16" borderId="5" xfId="0" applyFont="1" applyFill="1" applyBorder="1" applyAlignment="1">
      <alignment horizontal="center" wrapText="1"/>
    </xf>
    <xf numFmtId="0" fontId="23" fillId="16" borderId="7" xfId="0" applyFont="1" applyFill="1" applyBorder="1" applyAlignment="1">
      <alignment horizontal="center" wrapText="1"/>
    </xf>
    <xf numFmtId="0" fontId="23" fillId="0" borderId="4" xfId="0" applyFont="1" applyBorder="1" applyAlignment="1">
      <alignment horizontal="center"/>
    </xf>
    <xf numFmtId="0" fontId="23" fillId="0" borderId="4" xfId="0" applyFont="1" applyBorder="1" applyAlignment="1">
      <alignment horizontal="center" wrapText="1"/>
    </xf>
    <xf numFmtId="0" fontId="23" fillId="0" borderId="7" xfId="0" applyFont="1" applyBorder="1" applyAlignment="1">
      <alignment horizontal="center" wrapText="1"/>
    </xf>
    <xf numFmtId="0" fontId="24" fillId="16" borderId="41" xfId="0" applyFont="1" applyFill="1" applyBorder="1"/>
    <xf numFmtId="0" fontId="34" fillId="16" borderId="5" xfId="0" applyFont="1" applyFill="1" applyBorder="1" applyAlignment="1">
      <alignment horizontal="center" wrapText="1"/>
    </xf>
    <xf numFmtId="0" fontId="29" fillId="16" borderId="78" xfId="0" applyFont="1" applyFill="1" applyBorder="1" applyAlignment="1">
      <alignment horizontal="center"/>
    </xf>
    <xf numFmtId="0" fontId="29" fillId="16" borderId="7" xfId="0" applyFont="1" applyFill="1" applyBorder="1" applyAlignment="1">
      <alignment horizontal="center"/>
    </xf>
    <xf numFmtId="0" fontId="34" fillId="16" borderId="7" xfId="0" applyFont="1" applyFill="1" applyBorder="1" applyAlignment="1">
      <alignment horizontal="center" wrapText="1"/>
    </xf>
    <xf numFmtId="0" fontId="23" fillId="16" borderId="36" xfId="0" applyFont="1" applyFill="1" applyBorder="1" applyAlignment="1">
      <alignment horizontal="center" wrapText="1"/>
    </xf>
    <xf numFmtId="0" fontId="23" fillId="14" borderId="35" xfId="0" applyFont="1" applyFill="1" applyBorder="1" applyAlignment="1">
      <alignment horizontal="center"/>
    </xf>
    <xf numFmtId="0" fontId="29" fillId="16" borderId="81" xfId="0" applyFont="1" applyFill="1" applyBorder="1" applyAlignment="1">
      <alignment horizontal="center"/>
    </xf>
    <xf numFmtId="0" fontId="30" fillId="0" borderId="5" xfId="0" applyFont="1" applyFill="1" applyBorder="1" applyAlignment="1">
      <alignment horizontal="center" wrapText="1"/>
    </xf>
    <xf numFmtId="0" fontId="30" fillId="0" borderId="3" xfId="0" applyFont="1" applyFill="1" applyBorder="1" applyAlignment="1">
      <alignment horizontal="center" wrapText="1"/>
    </xf>
    <xf numFmtId="0" fontId="29" fillId="0" borderId="5" xfId="0" applyFont="1" applyFill="1" applyBorder="1" applyAlignment="1">
      <alignment horizontal="center" wrapText="1"/>
    </xf>
    <xf numFmtId="0" fontId="23" fillId="4" borderId="3" xfId="0" applyFont="1" applyFill="1" applyBorder="1" applyAlignment="1">
      <alignment horizontal="center" wrapText="1"/>
    </xf>
    <xf numFmtId="0" fontId="23" fillId="3" borderId="3" xfId="0" applyFont="1" applyFill="1" applyBorder="1" applyAlignment="1">
      <alignment horizontal="center" wrapText="1"/>
    </xf>
    <xf numFmtId="0" fontId="29" fillId="15" borderId="3" xfId="0" applyFont="1" applyFill="1" applyBorder="1" applyAlignment="1">
      <alignment horizontal="center" wrapText="1"/>
    </xf>
    <xf numFmtId="0" fontId="23" fillId="14" borderId="3" xfId="0" applyFont="1" applyFill="1" applyBorder="1" applyAlignment="1">
      <alignment horizontal="center"/>
    </xf>
    <xf numFmtId="0" fontId="23" fillId="3" borderId="3" xfId="0" applyFont="1" applyFill="1" applyBorder="1" applyAlignment="1">
      <alignment horizontal="center"/>
    </xf>
    <xf numFmtId="0" fontId="23" fillId="15" borderId="3" xfId="0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 wrapText="1"/>
    </xf>
    <xf numFmtId="0" fontId="23" fillId="2" borderId="5" xfId="0" applyFont="1" applyFill="1" applyBorder="1" applyAlignment="1">
      <alignment horizontal="center"/>
    </xf>
    <xf numFmtId="0" fontId="23" fillId="2" borderId="18" xfId="0" applyFont="1" applyFill="1" applyBorder="1" applyAlignment="1">
      <alignment horizontal="center" wrapText="1"/>
    </xf>
    <xf numFmtId="0" fontId="22" fillId="2" borderId="28" xfId="0" applyFont="1" applyFill="1" applyBorder="1" applyAlignment="1">
      <alignment horizontal="center"/>
    </xf>
    <xf numFmtId="0" fontId="23" fillId="2" borderId="17" xfId="0" applyFont="1" applyFill="1" applyBorder="1" applyAlignment="1">
      <alignment horizontal="center"/>
    </xf>
    <xf numFmtId="0" fontId="26" fillId="2" borderId="3" xfId="0" applyFont="1" applyFill="1" applyBorder="1" applyAlignment="1">
      <alignment horizontal="center"/>
    </xf>
    <xf numFmtId="0" fontId="23" fillId="2" borderId="3" xfId="0" applyFont="1" applyFill="1" applyBorder="1" applyAlignment="1">
      <alignment horizontal="center" wrapText="1"/>
    </xf>
    <xf numFmtId="0" fontId="22" fillId="2" borderId="3" xfId="0" applyFont="1" applyFill="1" applyBorder="1" applyAlignment="1">
      <alignment horizontal="center" wrapText="1"/>
    </xf>
    <xf numFmtId="0" fontId="23" fillId="2" borderId="3" xfId="0" applyFont="1" applyFill="1" applyBorder="1" applyAlignment="1">
      <alignment horizontal="center"/>
    </xf>
    <xf numFmtId="0" fontId="26" fillId="2" borderId="12" xfId="0" applyFont="1" applyFill="1" applyBorder="1" applyAlignment="1">
      <alignment horizontal="center"/>
    </xf>
    <xf numFmtId="0" fontId="35" fillId="2" borderId="13" xfId="0" applyFont="1" applyFill="1" applyBorder="1" applyAlignment="1">
      <alignment horizontal="center"/>
    </xf>
    <xf numFmtId="0" fontId="23" fillId="2" borderId="13" xfId="0" applyFont="1" applyFill="1" applyBorder="1" applyAlignment="1">
      <alignment horizontal="center"/>
    </xf>
    <xf numFmtId="0" fontId="23" fillId="2" borderId="13" xfId="0" applyFont="1" applyFill="1" applyBorder="1" applyAlignment="1">
      <alignment horizontal="center" wrapText="1"/>
    </xf>
    <xf numFmtId="0" fontId="36" fillId="2" borderId="13" xfId="0" applyFont="1" applyFill="1" applyBorder="1" applyAlignment="1">
      <alignment horizontal="center"/>
    </xf>
    <xf numFmtId="0" fontId="24" fillId="0" borderId="0" xfId="0" applyFont="1"/>
    <xf numFmtId="0" fontId="37" fillId="19" borderId="6" xfId="0" applyFont="1" applyFill="1" applyBorder="1" applyAlignment="1">
      <alignment horizontal="center"/>
    </xf>
    <xf numFmtId="0" fontId="34" fillId="16" borderId="5" xfId="0" applyFont="1" applyFill="1" applyBorder="1" applyAlignment="1">
      <alignment horizontal="center"/>
    </xf>
    <xf numFmtId="0" fontId="16" fillId="22" borderId="5" xfId="0" applyFont="1" applyFill="1" applyBorder="1" applyAlignment="1">
      <alignment horizontal="center"/>
    </xf>
    <xf numFmtId="0" fontId="16" fillId="22" borderId="7" xfId="0" applyFont="1" applyFill="1" applyBorder="1" applyAlignment="1">
      <alignment horizontal="center"/>
    </xf>
    <xf numFmtId="0" fontId="16" fillId="22" borderId="3" xfId="0" applyFont="1" applyFill="1" applyBorder="1" applyAlignment="1">
      <alignment horizontal="center"/>
    </xf>
    <xf numFmtId="0" fontId="14" fillId="22" borderId="21" xfId="0" applyFont="1" applyFill="1" applyBorder="1" applyAlignment="1">
      <alignment horizontal="center"/>
    </xf>
    <xf numFmtId="0" fontId="14" fillId="22" borderId="3" xfId="0" applyFont="1" applyFill="1" applyBorder="1" applyAlignment="1">
      <alignment horizontal="center"/>
    </xf>
    <xf numFmtId="0" fontId="14" fillId="22" borderId="5" xfId="0" applyFont="1" applyFill="1" applyBorder="1" applyAlignment="1">
      <alignment horizontal="center"/>
    </xf>
    <xf numFmtId="0" fontId="14" fillId="22" borderId="7" xfId="0" applyFont="1" applyFill="1" applyBorder="1" applyAlignment="1">
      <alignment horizontal="center"/>
    </xf>
    <xf numFmtId="0" fontId="14" fillId="22" borderId="6" xfId="0" applyFont="1" applyFill="1" applyBorder="1" applyAlignment="1">
      <alignment horizontal="center"/>
    </xf>
    <xf numFmtId="0" fontId="14" fillId="22" borderId="4" xfId="0" applyFont="1" applyFill="1" applyBorder="1" applyAlignment="1">
      <alignment horizontal="center"/>
    </xf>
    <xf numFmtId="0" fontId="16" fillId="21" borderId="21" xfId="0" applyFont="1" applyFill="1" applyBorder="1" applyAlignment="1">
      <alignment horizontal="center"/>
    </xf>
    <xf numFmtId="0" fontId="14" fillId="21" borderId="21" xfId="0" applyFont="1" applyFill="1" applyBorder="1" applyAlignment="1">
      <alignment horizontal="center"/>
    </xf>
    <xf numFmtId="0" fontId="15" fillId="21" borderId="21" xfId="0" applyFont="1" applyFill="1" applyBorder="1" applyAlignment="1">
      <alignment horizontal="center"/>
    </xf>
    <xf numFmtId="0" fontId="16" fillId="21" borderId="3" xfId="0" applyFont="1" applyFill="1" applyBorder="1" applyAlignment="1">
      <alignment horizontal="center"/>
    </xf>
    <xf numFmtId="0" fontId="14" fillId="21" borderId="3" xfId="0" applyFont="1" applyFill="1" applyBorder="1" applyAlignment="1">
      <alignment horizontal="center"/>
    </xf>
    <xf numFmtId="0" fontId="15" fillId="21" borderId="3" xfId="0" applyFont="1" applyFill="1" applyBorder="1" applyAlignment="1">
      <alignment horizontal="center"/>
    </xf>
    <xf numFmtId="0" fontId="4" fillId="18" borderId="65" xfId="0" applyFont="1" applyFill="1" applyBorder="1" applyAlignment="1">
      <alignment horizontal="center"/>
    </xf>
    <xf numFmtId="0" fontId="4" fillId="15" borderId="65" xfId="0" applyFont="1" applyFill="1" applyBorder="1" applyAlignment="1">
      <alignment horizontal="center"/>
    </xf>
    <xf numFmtId="0" fontId="4" fillId="15" borderId="4" xfId="0" applyFont="1" applyFill="1" applyBorder="1" applyAlignment="1">
      <alignment horizontal="center"/>
    </xf>
    <xf numFmtId="0" fontId="4" fillId="15" borderId="81" xfId="0" applyFont="1" applyFill="1" applyBorder="1" applyAlignment="1">
      <alignment horizontal="center"/>
    </xf>
    <xf numFmtId="0" fontId="10" fillId="2" borderId="81" xfId="0" applyFont="1" applyFill="1" applyBorder="1" applyAlignment="1">
      <alignment horizontal="center"/>
    </xf>
    <xf numFmtId="0" fontId="4" fillId="16" borderId="64" xfId="0" applyFont="1" applyFill="1" applyBorder="1" applyAlignment="1">
      <alignment horizontal="center"/>
    </xf>
    <xf numFmtId="0" fontId="4" fillId="15" borderId="79" xfId="0" applyFont="1" applyFill="1" applyBorder="1" applyAlignment="1">
      <alignment horizontal="center"/>
    </xf>
    <xf numFmtId="0" fontId="4" fillId="18" borderId="55" xfId="0" applyFont="1" applyFill="1" applyBorder="1" applyAlignment="1">
      <alignment horizontal="center"/>
    </xf>
    <xf numFmtId="0" fontId="4" fillId="15" borderId="20" xfId="0" applyFont="1" applyFill="1" applyBorder="1" applyAlignment="1">
      <alignment horizontal="center"/>
    </xf>
    <xf numFmtId="0" fontId="4" fillId="16" borderId="55" xfId="0" applyFont="1" applyFill="1" applyBorder="1" applyAlignment="1">
      <alignment horizontal="center"/>
    </xf>
    <xf numFmtId="0" fontId="4" fillId="16" borderId="56" xfId="0" applyFont="1" applyFill="1" applyBorder="1" applyAlignment="1">
      <alignment horizontal="center"/>
    </xf>
    <xf numFmtId="0" fontId="4" fillId="15" borderId="60" xfId="0" applyFont="1" applyFill="1" applyBorder="1" applyAlignment="1">
      <alignment horizontal="center"/>
    </xf>
    <xf numFmtId="0" fontId="4" fillId="18" borderId="23" xfId="0" applyFont="1" applyFill="1" applyBorder="1" applyAlignment="1">
      <alignment horizontal="center"/>
    </xf>
    <xf numFmtId="0" fontId="4" fillId="15" borderId="23" xfId="0" applyFont="1" applyFill="1" applyBorder="1" applyAlignment="1">
      <alignment horizontal="center"/>
    </xf>
    <xf numFmtId="0" fontId="3" fillId="2" borderId="83" xfId="0" applyFont="1" applyFill="1" applyBorder="1" applyAlignment="1">
      <alignment horizontal="center"/>
    </xf>
    <xf numFmtId="0" fontId="4" fillId="2" borderId="59" xfId="0" applyFont="1" applyFill="1" applyBorder="1" applyAlignment="1">
      <alignment horizontal="center"/>
    </xf>
    <xf numFmtId="0" fontId="4" fillId="21" borderId="20" xfId="0" applyFont="1" applyFill="1" applyBorder="1" applyAlignment="1">
      <alignment horizontal="center"/>
    </xf>
    <xf numFmtId="0" fontId="4" fillId="21" borderId="23" xfId="0" applyFont="1" applyFill="1" applyBorder="1" applyAlignment="1">
      <alignment horizontal="center"/>
    </xf>
    <xf numFmtId="0" fontId="4" fillId="18" borderId="42" xfId="0" applyFont="1" applyFill="1" applyBorder="1" applyAlignment="1">
      <alignment horizontal="center"/>
    </xf>
    <xf numFmtId="0" fontId="4" fillId="15" borderId="56" xfId="0" applyFont="1" applyFill="1" applyBorder="1" applyAlignment="1">
      <alignment horizontal="center"/>
    </xf>
    <xf numFmtId="0" fontId="3" fillId="2" borderId="55" xfId="0" applyFont="1" applyFill="1" applyBorder="1" applyAlignment="1">
      <alignment horizontal="center"/>
    </xf>
    <xf numFmtId="0" fontId="4" fillId="2" borderId="56" xfId="0" applyFont="1" applyFill="1" applyBorder="1" applyAlignment="1">
      <alignment horizontal="center"/>
    </xf>
    <xf numFmtId="0" fontId="3" fillId="15" borderId="67" xfId="0" applyFont="1" applyFill="1" applyBorder="1" applyAlignment="1">
      <alignment horizontal="center" vertical="center" textRotation="90" wrapText="1"/>
    </xf>
    <xf numFmtId="0" fontId="6" fillId="15" borderId="7" xfId="0" applyFont="1" applyFill="1" applyBorder="1" applyAlignment="1">
      <alignment horizontal="center" wrapText="1"/>
    </xf>
    <xf numFmtId="0" fontId="14" fillId="21" borderId="5" xfId="0" applyFont="1" applyFill="1" applyBorder="1" applyAlignment="1">
      <alignment horizontal="center"/>
    </xf>
    <xf numFmtId="0" fontId="14" fillId="11" borderId="5" xfId="0" applyFont="1" applyFill="1" applyBorder="1" applyAlignment="1">
      <alignment horizontal="center"/>
    </xf>
    <xf numFmtId="0" fontId="6" fillId="18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4" fillId="4" borderId="88" xfId="0" applyFont="1" applyFill="1" applyBorder="1" applyAlignment="1">
      <alignment horizontal="center" wrapText="1"/>
    </xf>
    <xf numFmtId="0" fontId="14" fillId="15" borderId="36" xfId="0" applyFont="1" applyFill="1" applyBorder="1" applyAlignment="1">
      <alignment horizontal="center"/>
    </xf>
    <xf numFmtId="0" fontId="6" fillId="6" borderId="36" xfId="0" applyFont="1" applyFill="1" applyBorder="1" applyAlignment="1">
      <alignment horizontal="center"/>
    </xf>
    <xf numFmtId="0" fontId="14" fillId="11" borderId="89" xfId="0" applyFont="1" applyFill="1" applyBorder="1" applyAlignment="1">
      <alignment horizontal="center"/>
    </xf>
    <xf numFmtId="0" fontId="4" fillId="8" borderId="5" xfId="0" applyFont="1" applyFill="1" applyBorder="1" applyAlignment="1">
      <alignment horizontal="center" wrapText="1"/>
    </xf>
    <xf numFmtId="0" fontId="4" fillId="18" borderId="5" xfId="0" applyFont="1" applyFill="1" applyBorder="1" applyAlignment="1">
      <alignment horizontal="center" wrapText="1"/>
    </xf>
    <xf numFmtId="0" fontId="10" fillId="15" borderId="36" xfId="0" applyFont="1" applyFill="1" applyBorder="1" applyAlignment="1">
      <alignment horizontal="center" wrapText="1"/>
    </xf>
    <xf numFmtId="0" fontId="10" fillId="15" borderId="7" xfId="0" applyFont="1" applyFill="1" applyBorder="1" applyAlignment="1">
      <alignment horizontal="center" wrapText="1"/>
    </xf>
    <xf numFmtId="0" fontId="4" fillId="3" borderId="36" xfId="0" applyFont="1" applyFill="1" applyBorder="1" applyAlignment="1">
      <alignment horizontal="center"/>
    </xf>
    <xf numFmtId="0" fontId="6" fillId="18" borderId="21" xfId="0" applyFont="1" applyFill="1" applyBorder="1" applyAlignment="1">
      <alignment horizontal="center"/>
    </xf>
    <xf numFmtId="0" fontId="4" fillId="18" borderId="6" xfId="0" applyFont="1" applyFill="1" applyBorder="1" applyAlignment="1">
      <alignment horizontal="center"/>
    </xf>
    <xf numFmtId="0" fontId="18" fillId="18" borderId="5" xfId="0" applyFont="1" applyFill="1" applyBorder="1" applyAlignment="1">
      <alignment horizontal="center"/>
    </xf>
    <xf numFmtId="0" fontId="18" fillId="6" borderId="7" xfId="0" applyFont="1" applyFill="1" applyBorder="1" applyAlignment="1">
      <alignment horizontal="center"/>
    </xf>
    <xf numFmtId="0" fontId="20" fillId="15" borderId="36" xfId="0" applyFont="1" applyFill="1" applyBorder="1" applyAlignment="1">
      <alignment horizontal="center"/>
    </xf>
    <xf numFmtId="0" fontId="20" fillId="15" borderId="7" xfId="0" applyFont="1" applyFill="1" applyBorder="1" applyAlignment="1">
      <alignment horizontal="center"/>
    </xf>
    <xf numFmtId="0" fontId="4" fillId="4" borderId="33" xfId="0" applyFont="1" applyFill="1" applyBorder="1" applyAlignment="1">
      <alignment horizontal="center" wrapText="1"/>
    </xf>
    <xf numFmtId="0" fontId="4" fillId="4" borderId="36" xfId="0" applyFont="1" applyFill="1" applyBorder="1" applyAlignment="1">
      <alignment horizontal="center" wrapText="1"/>
    </xf>
    <xf numFmtId="0" fontId="4" fillId="2" borderId="33" xfId="0" applyFont="1" applyFill="1" applyBorder="1" applyAlignment="1">
      <alignment horizontal="center"/>
    </xf>
    <xf numFmtId="0" fontId="3" fillId="3" borderId="36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4" fillId="2" borderId="81" xfId="0" applyFont="1" applyFill="1" applyBorder="1" applyAlignment="1">
      <alignment horizontal="center"/>
    </xf>
    <xf numFmtId="0" fontId="4" fillId="2" borderId="78" xfId="0" applyFont="1" applyFill="1" applyBorder="1" applyAlignment="1">
      <alignment horizontal="center"/>
    </xf>
    <xf numFmtId="0" fontId="4" fillId="2" borderId="79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left" vertical="center" wrapText="1"/>
    </xf>
    <xf numFmtId="0" fontId="4" fillId="0" borderId="29" xfId="0" applyFont="1" applyBorder="1" applyAlignment="1">
      <alignment textRotation="90"/>
    </xf>
    <xf numFmtId="0" fontId="4" fillId="0" borderId="90" xfId="0" applyFont="1" applyBorder="1" applyAlignment="1">
      <alignment horizontal="center"/>
    </xf>
    <xf numFmtId="0" fontId="11" fillId="2" borderId="32" xfId="0" applyFont="1" applyFill="1" applyBorder="1" applyAlignment="1">
      <alignment horizontal="center"/>
    </xf>
    <xf numFmtId="0" fontId="11" fillId="2" borderId="36" xfId="0" applyFont="1" applyFill="1" applyBorder="1" applyAlignment="1">
      <alignment horizontal="center"/>
    </xf>
    <xf numFmtId="1" fontId="11" fillId="2" borderId="91" xfId="0" applyNumberFormat="1" applyFont="1" applyFill="1" applyBorder="1" applyAlignment="1">
      <alignment horizontal="center"/>
    </xf>
    <xf numFmtId="1" fontId="11" fillId="2" borderId="1" xfId="0" applyNumberFormat="1" applyFont="1" applyFill="1" applyBorder="1" applyAlignment="1">
      <alignment horizontal="center"/>
    </xf>
    <xf numFmtId="0" fontId="10" fillId="2" borderId="93" xfId="0" applyFont="1" applyFill="1" applyBorder="1" applyAlignment="1">
      <alignment horizontal="center"/>
    </xf>
    <xf numFmtId="0" fontId="4" fillId="2" borderId="93" xfId="0" applyFont="1" applyFill="1" applyBorder="1" applyAlignment="1">
      <alignment horizontal="center"/>
    </xf>
    <xf numFmtId="0" fontId="14" fillId="11" borderId="94" xfId="0" applyFont="1" applyFill="1" applyBorder="1" applyAlignment="1">
      <alignment horizontal="center"/>
    </xf>
    <xf numFmtId="0" fontId="4" fillId="4" borderId="21" xfId="0" applyFont="1" applyFill="1" applyBorder="1" applyAlignment="1">
      <alignment horizontal="center" wrapText="1"/>
    </xf>
    <xf numFmtId="0" fontId="4" fillId="4" borderId="95" xfId="0" applyFont="1" applyFill="1" applyBorder="1" applyAlignment="1">
      <alignment horizontal="center" wrapText="1"/>
    </xf>
    <xf numFmtId="0" fontId="6" fillId="6" borderId="88" xfId="0" applyFont="1" applyFill="1" applyBorder="1" applyAlignment="1">
      <alignment horizontal="center"/>
    </xf>
    <xf numFmtId="0" fontId="4" fillId="0" borderId="96" xfId="0" applyFont="1" applyBorder="1" applyAlignment="1">
      <alignment horizontal="center"/>
    </xf>
    <xf numFmtId="0" fontId="4" fillId="21" borderId="36" xfId="0" applyFont="1" applyFill="1" applyBorder="1" applyAlignment="1">
      <alignment horizontal="center" wrapText="1"/>
    </xf>
    <xf numFmtId="0" fontId="3" fillId="14" borderId="5" xfId="0" applyFont="1" applyFill="1" applyBorder="1" applyAlignment="1">
      <alignment horizontal="center"/>
    </xf>
    <xf numFmtId="164" fontId="10" fillId="14" borderId="7" xfId="0" applyNumberFormat="1" applyFont="1" applyFill="1" applyBorder="1" applyAlignment="1">
      <alignment horizontal="center"/>
    </xf>
    <xf numFmtId="0" fontId="19" fillId="23" borderId="5" xfId="0" applyFont="1" applyFill="1" applyBorder="1" applyAlignment="1">
      <alignment horizontal="center"/>
    </xf>
    <xf numFmtId="0" fontId="19" fillId="23" borderId="36" xfId="0" applyFont="1" applyFill="1" applyBorder="1" applyAlignment="1">
      <alignment horizontal="center"/>
    </xf>
    <xf numFmtId="0" fontId="19" fillId="23" borderId="7" xfId="0" applyFont="1" applyFill="1" applyBorder="1" applyAlignment="1">
      <alignment horizontal="center"/>
    </xf>
    <xf numFmtId="0" fontId="19" fillId="21" borderId="5" xfId="0" applyFont="1" applyFill="1" applyBorder="1" applyAlignment="1">
      <alignment horizontal="center"/>
    </xf>
    <xf numFmtId="0" fontId="12" fillId="21" borderId="7" xfId="0" applyFont="1" applyFill="1" applyBorder="1" applyAlignment="1">
      <alignment horizontal="center"/>
    </xf>
    <xf numFmtId="0" fontId="4" fillId="0" borderId="27" xfId="0" applyFont="1" applyBorder="1" applyAlignment="1">
      <alignment horizontal="center" textRotation="90" wrapText="1"/>
    </xf>
    <xf numFmtId="165" fontId="22" fillId="19" borderId="55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6" xfId="0" applyFont="1" applyBorder="1" applyAlignment="1">
      <alignment textRotation="90"/>
    </xf>
    <xf numFmtId="0" fontId="4" fillId="0" borderId="6" xfId="0" applyFont="1" applyBorder="1" applyAlignment="1">
      <alignment horizontal="center" textRotation="90"/>
    </xf>
    <xf numFmtId="0" fontId="4" fillId="0" borderId="64" xfId="0" applyFont="1" applyBorder="1" applyAlignment="1">
      <alignment horizontal="center" textRotation="90" wrapText="1"/>
    </xf>
    <xf numFmtId="0" fontId="4" fillId="0" borderId="65" xfId="0" applyFont="1" applyBorder="1" applyAlignment="1">
      <alignment horizontal="center" textRotation="90" wrapText="1"/>
    </xf>
    <xf numFmtId="0" fontId="4" fillId="0" borderId="6" xfId="0" applyFont="1" applyBorder="1" applyAlignment="1">
      <alignment horizontal="center" textRotation="90" wrapText="1"/>
    </xf>
    <xf numFmtId="0" fontId="4" fillId="0" borderId="3" xfId="0" applyFont="1" applyBorder="1" applyAlignment="1">
      <alignment horizontal="center" textRotation="90" wrapText="1"/>
    </xf>
    <xf numFmtId="0" fontId="4" fillId="0" borderId="4" xfId="0" applyFont="1" applyBorder="1" applyAlignment="1">
      <alignment horizontal="center" textRotation="90" wrapText="1"/>
    </xf>
    <xf numFmtId="0" fontId="18" fillId="0" borderId="21" xfId="0" applyFont="1" applyFill="1" applyBorder="1" applyAlignment="1">
      <alignment horizontal="center" wrapText="1"/>
    </xf>
    <xf numFmtId="0" fontId="18" fillId="0" borderId="3" xfId="0" applyFont="1" applyFill="1" applyBorder="1" applyAlignment="1">
      <alignment horizontal="center" wrapText="1"/>
    </xf>
    <xf numFmtId="0" fontId="18" fillId="0" borderId="7" xfId="0" applyFont="1" applyFill="1" applyBorder="1" applyAlignment="1">
      <alignment horizontal="center" wrapText="1"/>
    </xf>
    <xf numFmtId="0" fontId="18" fillId="0" borderId="4" xfId="0" applyFont="1" applyFill="1" applyBorder="1" applyAlignment="1">
      <alignment horizontal="center" wrapText="1"/>
    </xf>
    <xf numFmtId="0" fontId="34" fillId="0" borderId="21" xfId="0" applyFont="1" applyFill="1" applyBorder="1" applyAlignment="1">
      <alignment horizontal="center" wrapText="1"/>
    </xf>
    <xf numFmtId="0" fontId="4" fillId="0" borderId="24" xfId="0" applyFont="1" applyFill="1" applyBorder="1" applyAlignment="1">
      <alignment horizont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left" vertical="center" wrapText="1"/>
    </xf>
    <xf numFmtId="0" fontId="3" fillId="2" borderId="55" xfId="0" applyFont="1" applyFill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4" fillId="0" borderId="35" xfId="0" applyFont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left" vertical="center" wrapText="1"/>
    </xf>
    <xf numFmtId="0" fontId="4" fillId="2" borderId="36" xfId="0" applyFont="1" applyFill="1" applyBorder="1" applyAlignment="1">
      <alignment horizontal="left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7" borderId="4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18" fillId="0" borderId="33" xfId="0" applyFont="1" applyBorder="1" applyAlignment="1">
      <alignment wrapText="1"/>
    </xf>
    <xf numFmtId="0" fontId="18" fillId="0" borderId="36" xfId="0" applyFont="1" applyBorder="1" applyAlignment="1">
      <alignment wrapText="1"/>
    </xf>
    <xf numFmtId="0" fontId="3" fillId="2" borderId="6" xfId="0" applyFont="1" applyFill="1" applyBorder="1" applyAlignment="1">
      <alignment horizontal="center" wrapText="1"/>
    </xf>
    <xf numFmtId="0" fontId="3" fillId="7" borderId="33" xfId="0" applyFont="1" applyFill="1" applyBorder="1" applyAlignment="1">
      <alignment horizontal="center" vertical="center" wrapText="1"/>
    </xf>
    <xf numFmtId="0" fontId="3" fillId="7" borderId="36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wrapText="1"/>
    </xf>
    <xf numFmtId="0" fontId="3" fillId="7" borderId="7" xfId="0" applyFont="1" applyFill="1" applyBorder="1" applyAlignment="1">
      <alignment horizontal="center" wrapText="1"/>
    </xf>
    <xf numFmtId="0" fontId="18" fillId="0" borderId="33" xfId="0" applyFont="1" applyBorder="1" applyAlignment="1">
      <alignment vertical="center" wrapText="1"/>
    </xf>
    <xf numFmtId="0" fontId="18" fillId="0" borderId="3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10" borderId="37" xfId="0" applyFont="1" applyFill="1" applyBorder="1" applyAlignment="1">
      <alignment horizontal="center" vertical="center" textRotation="90" wrapText="1"/>
    </xf>
    <xf numFmtId="0" fontId="9" fillId="10" borderId="38" xfId="0" applyFont="1" applyFill="1" applyBorder="1" applyAlignment="1">
      <alignment horizontal="center" vertical="center" textRotation="90" wrapText="1"/>
    </xf>
    <xf numFmtId="0" fontId="9" fillId="10" borderId="39" xfId="0" applyFont="1" applyFill="1" applyBorder="1" applyAlignment="1">
      <alignment horizontal="center" vertical="center" textRotation="90" wrapText="1"/>
    </xf>
    <xf numFmtId="0" fontId="3" fillId="2" borderId="40" xfId="0" applyFont="1" applyFill="1" applyBorder="1" applyAlignment="1">
      <alignment horizontal="left" vertical="center" wrapText="1"/>
    </xf>
    <xf numFmtId="0" fontId="3" fillId="2" borderId="41" xfId="0" applyFont="1" applyFill="1" applyBorder="1" applyAlignment="1">
      <alignment horizontal="left" vertical="center" wrapText="1"/>
    </xf>
    <xf numFmtId="0" fontId="3" fillId="2" borderId="42" xfId="0" applyFont="1" applyFill="1" applyBorder="1" applyAlignment="1">
      <alignment horizontal="left" vertical="center" wrapText="1"/>
    </xf>
    <xf numFmtId="0" fontId="3" fillId="2" borderId="43" xfId="0" applyFont="1" applyFill="1" applyBorder="1" applyAlignment="1">
      <alignment horizontal="left" vertical="center" wrapText="1"/>
    </xf>
    <xf numFmtId="0" fontId="3" fillId="2" borderId="44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45" xfId="0" applyFont="1" applyFill="1" applyBorder="1" applyAlignment="1">
      <alignment horizontal="left" vertical="center" wrapText="1"/>
    </xf>
    <xf numFmtId="0" fontId="3" fillId="2" borderId="46" xfId="0" applyFont="1" applyFill="1" applyBorder="1" applyAlignment="1">
      <alignment horizontal="left" vertical="center" wrapText="1"/>
    </xf>
    <xf numFmtId="0" fontId="3" fillId="2" borderId="47" xfId="0" applyFont="1" applyFill="1" applyBorder="1" applyAlignment="1">
      <alignment horizontal="left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8" fillId="9" borderId="51" xfId="0" applyFont="1" applyFill="1" applyBorder="1" applyAlignment="1">
      <alignment horizontal="center" vertical="center" textRotation="90" wrapText="1"/>
    </xf>
    <xf numFmtId="0" fontId="9" fillId="9" borderId="51" xfId="0" applyFont="1" applyFill="1" applyBorder="1" applyAlignment="1">
      <alignment horizontal="center" vertical="center" textRotation="90" wrapText="1"/>
    </xf>
    <xf numFmtId="0" fontId="9" fillId="9" borderId="52" xfId="0" applyFont="1" applyFill="1" applyBorder="1" applyAlignment="1">
      <alignment horizontal="center" vertical="center" textRotation="90" wrapText="1"/>
    </xf>
    <xf numFmtId="0" fontId="9" fillId="9" borderId="53" xfId="0" applyFont="1" applyFill="1" applyBorder="1" applyAlignment="1">
      <alignment horizontal="center" vertical="center" textRotation="90" wrapText="1"/>
    </xf>
    <xf numFmtId="0" fontId="3" fillId="2" borderId="8" xfId="0" applyFont="1" applyFill="1" applyBorder="1" applyAlignment="1">
      <alignment horizontal="center" wrapText="1"/>
    </xf>
    <xf numFmtId="0" fontId="19" fillId="2" borderId="48" xfId="0" applyFont="1" applyFill="1" applyBorder="1" applyAlignment="1">
      <alignment horizontal="center" wrapText="1"/>
    </xf>
    <xf numFmtId="0" fontId="19" fillId="2" borderId="54" xfId="0" applyFont="1" applyFill="1" applyBorder="1" applyAlignment="1">
      <alignment horizont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wrapText="1"/>
    </xf>
    <xf numFmtId="0" fontId="3" fillId="2" borderId="36" xfId="0" applyFont="1" applyFill="1" applyBorder="1" applyAlignment="1">
      <alignment horizont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8" borderId="4" xfId="0" applyFont="1" applyFill="1" applyBorder="1" applyAlignment="1">
      <alignment horizontal="left" wrapText="1"/>
    </xf>
    <xf numFmtId="0" fontId="4" fillId="8" borderId="5" xfId="0" applyFont="1" applyFill="1" applyBorder="1" applyAlignment="1">
      <alignment horizontal="left" wrapText="1"/>
    </xf>
    <xf numFmtId="0" fontId="4" fillId="8" borderId="5" xfId="0" applyFont="1" applyFill="1" applyBorder="1" applyAlignment="1">
      <alignment horizontal="center" vertical="center" wrapText="1"/>
    </xf>
    <xf numFmtId="0" fontId="11" fillId="2" borderId="49" xfId="0" applyFont="1" applyFill="1" applyBorder="1" applyAlignment="1">
      <alignment horizontal="center"/>
    </xf>
    <xf numFmtId="0" fontId="11" fillId="2" borderId="50" xfId="0" applyFont="1" applyFill="1" applyBorder="1" applyAlignment="1">
      <alignment horizontal="center"/>
    </xf>
    <xf numFmtId="0" fontId="3" fillId="7" borderId="31" xfId="0" applyFont="1" applyFill="1" applyBorder="1" applyAlignment="1">
      <alignment horizontal="center" vertical="center" wrapText="1"/>
    </xf>
    <xf numFmtId="0" fontId="3" fillId="7" borderId="32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7" borderId="34" xfId="0" applyFont="1" applyFill="1" applyBorder="1" applyAlignment="1">
      <alignment horizontal="center" vertical="center" wrapText="1"/>
    </xf>
    <xf numFmtId="0" fontId="5" fillId="0" borderId="33" xfId="0" applyFont="1" applyBorder="1" applyAlignment="1">
      <alignment vertical="center" wrapText="1"/>
    </xf>
    <xf numFmtId="0" fontId="5" fillId="0" borderId="36" xfId="0" applyFont="1" applyBorder="1" applyAlignment="1">
      <alignment vertical="center" wrapText="1"/>
    </xf>
    <xf numFmtId="0" fontId="3" fillId="2" borderId="57" xfId="0" applyFont="1" applyFill="1" applyBorder="1" applyAlignment="1">
      <alignment horizontal="center" vertical="center" wrapText="1"/>
    </xf>
    <xf numFmtId="0" fontId="3" fillId="2" borderId="59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left" vertical="center" wrapText="1"/>
    </xf>
    <xf numFmtId="0" fontId="4" fillId="8" borderId="5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4" fillId="0" borderId="60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6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56" xfId="0" applyFont="1" applyFill="1" applyBorder="1" applyAlignment="1">
      <alignment horizontal="center" vertical="center" wrapText="1"/>
    </xf>
    <xf numFmtId="1" fontId="11" fillId="2" borderId="49" xfId="0" applyNumberFormat="1" applyFont="1" applyFill="1" applyBorder="1" applyAlignment="1">
      <alignment horizontal="center"/>
    </xf>
    <xf numFmtId="1" fontId="11" fillId="2" borderId="50" xfId="0" applyNumberFormat="1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 vertical="center" textRotation="90" wrapText="1"/>
    </xf>
    <xf numFmtId="0" fontId="0" fillId="5" borderId="3" xfId="0" applyFill="1" applyBorder="1" applyAlignment="1">
      <alignment horizontal="center" vertical="center" textRotation="90" wrapText="1"/>
    </xf>
    <xf numFmtId="0" fontId="0" fillId="5" borderId="3" xfId="0" applyFill="1" applyBorder="1" applyAlignment="1">
      <alignment textRotation="90" wrapText="1"/>
    </xf>
    <xf numFmtId="0" fontId="8" fillId="6" borderId="21" xfId="0" applyFont="1" applyFill="1" applyBorder="1" applyAlignment="1">
      <alignment horizontal="center" vertical="center" textRotation="90" wrapText="1"/>
    </xf>
    <xf numFmtId="0" fontId="0" fillId="6" borderId="21" xfId="0" applyFill="1" applyBorder="1" applyAlignment="1">
      <alignment horizontal="center" vertical="center" textRotation="90" wrapText="1"/>
    </xf>
    <xf numFmtId="0" fontId="0" fillId="6" borderId="21" xfId="0" applyFill="1" applyBorder="1" applyAlignment="1">
      <alignment textRotation="90" wrapText="1"/>
    </xf>
    <xf numFmtId="0" fontId="0" fillId="6" borderId="5" xfId="0" applyFill="1" applyBorder="1" applyAlignment="1">
      <alignment textRotation="90" wrapText="1"/>
    </xf>
    <xf numFmtId="0" fontId="5" fillId="0" borderId="59" xfId="0" applyFont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49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2" borderId="63" xfId="0" applyFont="1" applyFill="1" applyBorder="1" applyAlignment="1">
      <alignment horizontal="center" vertical="center" wrapText="1"/>
    </xf>
    <xf numFmtId="0" fontId="3" fillId="2" borderId="62" xfId="0" applyFont="1" applyFill="1" applyBorder="1" applyAlignment="1">
      <alignment horizontal="left" vertical="center" wrapText="1"/>
    </xf>
    <xf numFmtId="0" fontId="4" fillId="0" borderId="4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4" fillId="0" borderId="64" xfId="0" applyFont="1" applyBorder="1" applyAlignment="1">
      <alignment horizontal="center" textRotation="90" wrapText="1"/>
    </xf>
    <xf numFmtId="0" fontId="4" fillId="0" borderId="65" xfId="0" applyFont="1" applyBorder="1" applyAlignment="1">
      <alignment horizontal="center" textRotation="90" wrapText="1"/>
    </xf>
    <xf numFmtId="0" fontId="4" fillId="0" borderId="66" xfId="0" applyFont="1" applyBorder="1" applyAlignment="1">
      <alignment horizontal="center" textRotation="90" wrapText="1"/>
    </xf>
    <xf numFmtId="0" fontId="4" fillId="3" borderId="27" xfId="0" applyFont="1" applyFill="1" applyBorder="1" applyAlignment="1">
      <alignment horizontal="center" wrapText="1"/>
    </xf>
    <xf numFmtId="0" fontId="0" fillId="3" borderId="60" xfId="0" applyFill="1" applyBorder="1" applyAlignment="1">
      <alignment horizontal="center" wrapText="1"/>
    </xf>
    <xf numFmtId="0" fontId="3" fillId="2" borderId="36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textRotation="90" wrapText="1"/>
    </xf>
    <xf numFmtId="0" fontId="4" fillId="0" borderId="3" xfId="0" applyFont="1" applyBorder="1" applyAlignment="1">
      <alignment horizontal="center" textRotation="90" wrapText="1"/>
    </xf>
    <xf numFmtId="0" fontId="4" fillId="0" borderId="4" xfId="0" applyFont="1" applyBorder="1" applyAlignment="1">
      <alignment horizontal="center" textRotation="90" wrapText="1"/>
    </xf>
    <xf numFmtId="0" fontId="4" fillId="0" borderId="62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textRotation="90" wrapText="1"/>
    </xf>
    <xf numFmtId="0" fontId="3" fillId="0" borderId="3" xfId="0" applyFont="1" applyBorder="1" applyAlignment="1">
      <alignment horizontal="center" textRotation="90" wrapText="1"/>
    </xf>
    <xf numFmtId="0" fontId="3" fillId="0" borderId="4" xfId="0" applyFont="1" applyBorder="1" applyAlignment="1">
      <alignment horizontal="center" textRotation="90" wrapText="1"/>
    </xf>
    <xf numFmtId="0" fontId="4" fillId="0" borderId="62" xfId="0" applyFont="1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3" fillId="0" borderId="67" xfId="0" applyFont="1" applyBorder="1" applyAlignment="1">
      <alignment horizontal="center" textRotation="90" wrapText="1"/>
    </xf>
    <xf numFmtId="0" fontId="3" fillId="0" borderId="68" xfId="0" applyFont="1" applyBorder="1" applyAlignment="1">
      <alignment horizontal="center" textRotation="90" wrapText="1"/>
    </xf>
    <xf numFmtId="0" fontId="3" fillId="0" borderId="69" xfId="0" applyFont="1" applyBorder="1" applyAlignment="1">
      <alignment horizontal="center" textRotation="90" wrapText="1"/>
    </xf>
    <xf numFmtId="0" fontId="4" fillId="0" borderId="67" xfId="0" applyFont="1" applyBorder="1" applyAlignment="1">
      <alignment horizontal="center" wrapText="1"/>
    </xf>
    <xf numFmtId="0" fontId="4" fillId="0" borderId="69" xfId="0" applyFont="1" applyBorder="1" applyAlignment="1">
      <alignment horizontal="center" wrapText="1"/>
    </xf>
    <xf numFmtId="0" fontId="4" fillId="0" borderId="67" xfId="0" applyFont="1" applyBorder="1"/>
    <xf numFmtId="0" fontId="4" fillId="0" borderId="69" xfId="0" applyFont="1" applyBorder="1"/>
    <xf numFmtId="0" fontId="3" fillId="2" borderId="67" xfId="0" applyFont="1" applyFill="1" applyBorder="1" applyAlignment="1">
      <alignment horizontal="center"/>
    </xf>
    <xf numFmtId="0" fontId="3" fillId="2" borderId="69" xfId="0" applyFont="1" applyFill="1" applyBorder="1" applyAlignment="1">
      <alignment horizontal="center"/>
    </xf>
    <xf numFmtId="0" fontId="3" fillId="0" borderId="70" xfId="0" applyFont="1" applyBorder="1" applyAlignment="1">
      <alignment horizontal="center" textRotation="90"/>
    </xf>
    <xf numFmtId="0" fontId="3" fillId="0" borderId="2" xfId="0" applyFont="1" applyBorder="1" applyAlignment="1">
      <alignment horizontal="center" textRotation="90"/>
    </xf>
    <xf numFmtId="0" fontId="3" fillId="0" borderId="1" xfId="0" applyFont="1" applyBorder="1" applyAlignment="1">
      <alignment horizontal="center" textRotation="90"/>
    </xf>
    <xf numFmtId="0" fontId="4" fillId="0" borderId="71" xfId="0" applyFont="1" applyBorder="1" applyAlignment="1">
      <alignment horizontal="center"/>
    </xf>
    <xf numFmtId="0" fontId="4" fillId="0" borderId="72" xfId="0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4" fillId="0" borderId="67" xfId="0" applyFont="1" applyBorder="1" applyAlignment="1">
      <alignment horizontal="center" textRotation="90" wrapText="1"/>
    </xf>
    <xf numFmtId="0" fontId="4" fillId="0" borderId="68" xfId="0" applyFont="1" applyBorder="1" applyAlignment="1">
      <alignment horizontal="center" textRotation="90" wrapText="1"/>
    </xf>
    <xf numFmtId="0" fontId="4" fillId="0" borderId="69" xfId="0" applyFont="1" applyBorder="1" applyAlignment="1">
      <alignment horizontal="center" textRotation="90" wrapText="1"/>
    </xf>
    <xf numFmtId="0" fontId="3" fillId="2" borderId="67" xfId="0" applyFont="1" applyFill="1" applyBorder="1" applyAlignment="1">
      <alignment horizontal="center" wrapText="1"/>
    </xf>
    <xf numFmtId="0" fontId="3" fillId="2" borderId="69" xfId="0" applyFont="1" applyFill="1" applyBorder="1" applyAlignment="1">
      <alignment horizontal="center" wrapText="1"/>
    </xf>
    <xf numFmtId="0" fontId="3" fillId="2" borderId="67" xfId="0" applyFont="1" applyFill="1" applyBorder="1"/>
    <xf numFmtId="0" fontId="3" fillId="2" borderId="69" xfId="0" applyFont="1" applyFill="1" applyBorder="1"/>
    <xf numFmtId="0" fontId="3" fillId="0" borderId="67" xfId="0" applyFont="1" applyBorder="1" applyAlignment="1">
      <alignment horizontal="center" wrapText="1"/>
    </xf>
    <xf numFmtId="0" fontId="3" fillId="0" borderId="69" xfId="0" applyFont="1" applyBorder="1" applyAlignment="1">
      <alignment horizontal="center" wrapText="1"/>
    </xf>
    <xf numFmtId="0" fontId="4" fillId="0" borderId="67" xfId="0" applyFont="1" applyBorder="1" applyAlignment="1">
      <alignment horizontal="center"/>
    </xf>
    <xf numFmtId="0" fontId="4" fillId="0" borderId="69" xfId="0" applyFont="1" applyBorder="1" applyAlignment="1">
      <alignment horizontal="center"/>
    </xf>
    <xf numFmtId="0" fontId="3" fillId="2" borderId="76" xfId="0" applyFont="1" applyFill="1" applyBorder="1" applyAlignment="1">
      <alignment horizontal="center" wrapText="1"/>
    </xf>
    <xf numFmtId="0" fontId="3" fillId="2" borderId="77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74" xfId="0" applyFont="1" applyFill="1" applyBorder="1" applyAlignment="1">
      <alignment horizontal="center" wrapText="1"/>
    </xf>
    <xf numFmtId="0" fontId="3" fillId="2" borderId="75" xfId="0" applyFont="1" applyFill="1" applyBorder="1" applyAlignment="1">
      <alignment horizontal="center" wrapText="1"/>
    </xf>
    <xf numFmtId="0" fontId="3" fillId="2" borderId="70" xfId="0" applyFont="1" applyFill="1" applyBorder="1" applyAlignment="1">
      <alignment horizontal="center" wrapText="1"/>
    </xf>
    <xf numFmtId="0" fontId="4" fillId="2" borderId="67" xfId="0" applyFont="1" applyFill="1" applyBorder="1" applyAlignment="1">
      <alignment horizontal="center"/>
    </xf>
    <xf numFmtId="0" fontId="4" fillId="2" borderId="69" xfId="0" applyFont="1" applyFill="1" applyBorder="1" applyAlignment="1">
      <alignment horizontal="center"/>
    </xf>
    <xf numFmtId="0" fontId="4" fillId="2" borderId="67" xfId="0" applyFont="1" applyFill="1" applyBorder="1" applyAlignment="1">
      <alignment horizontal="center" wrapText="1"/>
    </xf>
    <xf numFmtId="0" fontId="4" fillId="2" borderId="69" xfId="0" applyFont="1" applyFill="1" applyBorder="1" applyAlignment="1">
      <alignment horizontal="center" wrapText="1"/>
    </xf>
    <xf numFmtId="0" fontId="3" fillId="2" borderId="71" xfId="0" applyFont="1" applyFill="1" applyBorder="1" applyAlignment="1">
      <alignment horizontal="center" vertical="top" wrapText="1"/>
    </xf>
    <xf numFmtId="0" fontId="3" fillId="2" borderId="72" xfId="0" applyFont="1" applyFill="1" applyBorder="1" applyAlignment="1">
      <alignment horizontal="center" vertical="top" wrapText="1"/>
    </xf>
    <xf numFmtId="0" fontId="3" fillId="2" borderId="73" xfId="0" applyFont="1" applyFill="1" applyBorder="1" applyAlignment="1">
      <alignment horizontal="center" vertical="top" wrapText="1"/>
    </xf>
    <xf numFmtId="0" fontId="11" fillId="2" borderId="84" xfId="0" applyFont="1" applyFill="1" applyBorder="1" applyAlignment="1">
      <alignment horizontal="center"/>
    </xf>
    <xf numFmtId="0" fontId="11" fillId="2" borderId="83" xfId="0" applyFont="1" applyFill="1" applyBorder="1" applyAlignment="1">
      <alignment horizontal="center"/>
    </xf>
    <xf numFmtId="0" fontId="3" fillId="7" borderId="33" xfId="0" applyFont="1" applyFill="1" applyBorder="1" applyAlignment="1">
      <alignment horizontal="center" vertical="top" wrapText="1"/>
    </xf>
    <xf numFmtId="0" fontId="3" fillId="7" borderId="36" xfId="0" applyFont="1" applyFill="1" applyBorder="1" applyAlignment="1">
      <alignment horizontal="center" vertical="top" wrapText="1"/>
    </xf>
    <xf numFmtId="0" fontId="9" fillId="15" borderId="38" xfId="0" applyFont="1" applyFill="1" applyBorder="1" applyAlignment="1">
      <alignment horizontal="center" vertical="center" textRotation="90" wrapText="1"/>
    </xf>
    <xf numFmtId="0" fontId="9" fillId="15" borderId="39" xfId="0" applyFont="1" applyFill="1" applyBorder="1" applyAlignment="1">
      <alignment horizontal="center" vertical="center" textRotation="90" wrapText="1"/>
    </xf>
    <xf numFmtId="0" fontId="3" fillId="2" borderId="21" xfId="0" applyFont="1" applyFill="1" applyBorder="1" applyAlignment="1">
      <alignment horizontal="center" wrapText="1"/>
    </xf>
    <xf numFmtId="0" fontId="3" fillId="0" borderId="85" xfId="0" applyFont="1" applyBorder="1" applyAlignment="1">
      <alignment horizontal="center" vertical="center" textRotation="90" wrapText="1"/>
    </xf>
    <xf numFmtId="0" fontId="3" fillId="0" borderId="86" xfId="0" applyFont="1" applyBorder="1" applyAlignment="1">
      <alignment horizontal="center" vertical="center" textRotation="90" wrapText="1"/>
    </xf>
    <xf numFmtId="0" fontId="3" fillId="0" borderId="87" xfId="0" applyFont="1" applyBorder="1" applyAlignment="1">
      <alignment horizontal="center" vertical="center" textRotation="90" wrapText="1"/>
    </xf>
    <xf numFmtId="0" fontId="3" fillId="0" borderId="55" xfId="0" applyFont="1" applyBorder="1" applyAlignment="1">
      <alignment horizontal="center" vertical="center" textRotation="90" wrapText="1"/>
    </xf>
    <xf numFmtId="0" fontId="3" fillId="0" borderId="23" xfId="0" applyFont="1" applyBorder="1" applyAlignment="1">
      <alignment horizontal="center" vertical="center" textRotation="90" wrapText="1"/>
    </xf>
    <xf numFmtId="0" fontId="3" fillId="0" borderId="60" xfId="0" applyFont="1" applyBorder="1" applyAlignment="1">
      <alignment horizontal="center" vertical="center" textRotation="90" wrapText="1"/>
    </xf>
    <xf numFmtId="0" fontId="3" fillId="0" borderId="3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textRotation="90" wrapText="1"/>
    </xf>
    <xf numFmtId="0" fontId="4" fillId="0" borderId="81" xfId="0" applyFont="1" applyBorder="1" applyAlignment="1">
      <alignment horizontal="center" textRotation="90" wrapText="1"/>
    </xf>
    <xf numFmtId="0" fontId="4" fillId="0" borderId="80" xfId="0" applyFont="1" applyFill="1" applyBorder="1" applyAlignment="1">
      <alignment horizontal="center" wrapText="1"/>
    </xf>
    <xf numFmtId="0" fontId="0" fillId="0" borderId="56" xfId="0" applyFill="1" applyBorder="1" applyAlignment="1">
      <alignment horizontal="center" wrapText="1"/>
    </xf>
    <xf numFmtId="0" fontId="35" fillId="2" borderId="49" xfId="0" applyFont="1" applyFill="1" applyBorder="1" applyAlignment="1">
      <alignment horizontal="center"/>
    </xf>
    <xf numFmtId="0" fontId="35" fillId="2" borderId="50" xfId="0" applyFont="1" applyFill="1" applyBorder="1" applyAlignment="1">
      <alignment horizontal="center"/>
    </xf>
    <xf numFmtId="0" fontId="4" fillId="16" borderId="34" xfId="0" applyFont="1" applyFill="1" applyBorder="1" applyAlignment="1">
      <alignment horizontal="center" vertical="center" wrapText="1"/>
    </xf>
    <xf numFmtId="0" fontId="4" fillId="16" borderId="32" xfId="0" applyFont="1" applyFill="1" applyBorder="1" applyAlignment="1">
      <alignment horizontal="center" vertical="center" wrapText="1"/>
    </xf>
    <xf numFmtId="0" fontId="3" fillId="16" borderId="33" xfId="0" applyFont="1" applyFill="1" applyBorder="1" applyAlignment="1">
      <alignment horizontal="left" vertical="center" wrapText="1"/>
    </xf>
    <xf numFmtId="0" fontId="3" fillId="16" borderId="36" xfId="0" applyFont="1" applyFill="1" applyBorder="1" applyAlignment="1">
      <alignment horizontal="left" vertical="center" wrapText="1"/>
    </xf>
    <xf numFmtId="0" fontId="4" fillId="0" borderId="97" xfId="0" applyFont="1" applyBorder="1" applyAlignment="1">
      <alignment horizontal="center" vertical="center" wrapText="1"/>
    </xf>
    <xf numFmtId="0" fontId="3" fillId="16" borderId="20" xfId="0" applyFont="1" applyFill="1" applyBorder="1" applyAlignment="1">
      <alignment horizontal="center" vertical="center" wrapText="1"/>
    </xf>
    <xf numFmtId="0" fontId="3" fillId="16" borderId="59" xfId="0" applyFont="1" applyFill="1" applyBorder="1" applyAlignment="1">
      <alignment horizontal="center" vertical="center" wrapText="1"/>
    </xf>
    <xf numFmtId="0" fontId="3" fillId="16" borderId="4" xfId="0" applyFont="1" applyFill="1" applyBorder="1" applyAlignment="1">
      <alignment horizontal="center" vertical="center" wrapText="1"/>
    </xf>
    <xf numFmtId="0" fontId="3" fillId="16" borderId="36" xfId="0" applyFont="1" applyFill="1" applyBorder="1" applyAlignment="1">
      <alignment horizontal="center" vertical="center" wrapText="1"/>
    </xf>
    <xf numFmtId="0" fontId="3" fillId="16" borderId="57" xfId="0" applyFont="1" applyFill="1" applyBorder="1" applyAlignment="1">
      <alignment horizontal="center" vertical="center" wrapText="1"/>
    </xf>
    <xf numFmtId="0" fontId="3" fillId="16" borderId="6" xfId="0" applyFont="1" applyFill="1" applyBorder="1" applyAlignment="1">
      <alignment horizontal="center" wrapText="1"/>
    </xf>
    <xf numFmtId="0" fontId="3" fillId="16" borderId="7" xfId="0" applyFont="1" applyFill="1" applyBorder="1" applyAlignment="1">
      <alignment horizontal="center" wrapText="1"/>
    </xf>
    <xf numFmtId="0" fontId="3" fillId="16" borderId="5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top" wrapText="1"/>
    </xf>
    <xf numFmtId="0" fontId="4" fillId="0" borderId="36" xfId="0" applyFont="1" applyBorder="1" applyAlignment="1">
      <alignment horizontal="left" vertical="top" wrapText="1"/>
    </xf>
    <xf numFmtId="0" fontId="9" fillId="15" borderId="51" xfId="0" applyFont="1" applyFill="1" applyBorder="1" applyAlignment="1">
      <alignment horizontal="center" vertical="center" textRotation="90" wrapText="1"/>
    </xf>
    <xf numFmtId="0" fontId="9" fillId="15" borderId="53" xfId="0" applyFont="1" applyFill="1" applyBorder="1" applyAlignment="1">
      <alignment horizontal="center" vertical="center" textRotation="90" wrapText="1"/>
    </xf>
    <xf numFmtId="0" fontId="4" fillId="0" borderId="57" xfId="0" applyFont="1" applyBorder="1" applyAlignment="1">
      <alignment horizontal="center" vertical="top" wrapText="1"/>
    </xf>
    <xf numFmtId="0" fontId="4" fillId="0" borderId="59" xfId="0" applyFont="1" applyBorder="1" applyAlignment="1">
      <alignment horizontal="center" vertical="top" wrapText="1"/>
    </xf>
    <xf numFmtId="0" fontId="4" fillId="0" borderId="33" xfId="0" applyFont="1" applyBorder="1" applyAlignment="1">
      <alignment horizontal="left" vertical="top" wrapText="1"/>
    </xf>
    <xf numFmtId="0" fontId="3" fillId="0" borderId="56" xfId="0" applyFont="1" applyBorder="1" applyAlignment="1">
      <alignment horizontal="center" vertical="center" textRotation="90" wrapText="1"/>
    </xf>
    <xf numFmtId="0" fontId="3" fillId="0" borderId="64" xfId="0" applyFont="1" applyBorder="1" applyAlignment="1">
      <alignment horizontal="center" textRotation="90" wrapText="1"/>
    </xf>
    <xf numFmtId="0" fontId="3" fillId="0" borderId="65" xfId="0" applyFont="1" applyBorder="1" applyAlignment="1">
      <alignment horizontal="center" textRotation="90" wrapText="1"/>
    </xf>
    <xf numFmtId="0" fontId="3" fillId="0" borderId="81" xfId="0" applyFont="1" applyBorder="1" applyAlignment="1">
      <alignment horizontal="center" textRotation="90" wrapText="1"/>
    </xf>
    <xf numFmtId="0" fontId="4" fillId="0" borderId="80" xfId="0" applyFont="1" applyBorder="1" applyAlignment="1">
      <alignment horizontal="center" wrapText="1"/>
    </xf>
    <xf numFmtId="0" fontId="0" fillId="0" borderId="56" xfId="0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0" fontId="0" fillId="0" borderId="60" xfId="0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56" xfId="0" applyFont="1" applyFill="1" applyBorder="1" applyAlignment="1">
      <alignment horizontal="center" wrapText="1"/>
    </xf>
    <xf numFmtId="0" fontId="4" fillId="18" borderId="62" xfId="0" applyFont="1" applyFill="1" applyBorder="1" applyAlignment="1">
      <alignment horizontal="center" wrapText="1"/>
    </xf>
    <xf numFmtId="0" fontId="11" fillId="2" borderId="92" xfId="0" applyFont="1" applyFill="1" applyBorder="1" applyAlignment="1">
      <alignment horizontal="center"/>
    </xf>
    <xf numFmtId="0" fontId="4" fillId="8" borderId="21" xfId="0" applyFont="1" applyFill="1" applyBorder="1" applyAlignment="1">
      <alignment horizontal="left" vertical="center" wrapText="1"/>
    </xf>
    <xf numFmtId="0" fontId="4" fillId="8" borderId="36" xfId="0" applyFont="1" applyFill="1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3" fillId="2" borderId="48" xfId="0" applyFont="1" applyFill="1" applyBorder="1" applyAlignment="1">
      <alignment horizontal="center" vertical="top" wrapText="1"/>
    </xf>
    <xf numFmtId="0" fontId="3" fillId="2" borderId="36" xfId="0" applyFont="1" applyFill="1" applyBorder="1" applyAlignment="1">
      <alignment horizontal="center" vertical="top" wrapText="1"/>
    </xf>
    <xf numFmtId="0" fontId="4" fillId="18" borderId="6" xfId="0" applyFont="1" applyFill="1" applyBorder="1" applyAlignment="1">
      <alignment horizontal="left" vertical="center" wrapText="1"/>
    </xf>
    <xf numFmtId="0" fontId="4" fillId="18" borderId="7" xfId="0" applyFont="1" applyFill="1" applyBorder="1" applyAlignment="1">
      <alignment horizontal="left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8" borderId="33" xfId="0" applyFont="1" applyFill="1" applyBorder="1" applyAlignment="1">
      <alignment horizontal="center" vertical="center" wrapText="1"/>
    </xf>
    <xf numFmtId="0" fontId="4" fillId="8" borderId="36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3" fillId="0" borderId="19" xfId="0" applyFont="1" applyBorder="1" applyAlignment="1">
      <alignment horizontal="center" textRotation="90" wrapText="1"/>
    </xf>
    <xf numFmtId="0" fontId="3" fillId="0" borderId="62" xfId="0" applyFont="1" applyBorder="1" applyAlignment="1">
      <alignment horizontal="center" textRotation="90" wrapText="1"/>
    </xf>
    <xf numFmtId="0" fontId="4" fillId="0" borderId="43" xfId="0" applyFont="1" applyBorder="1" applyAlignment="1">
      <alignment horizontal="center"/>
    </xf>
    <xf numFmtId="0" fontId="0" fillId="18" borderId="23" xfId="0" applyFill="1" applyBorder="1" applyAlignment="1">
      <alignment horizontal="center" wrapText="1"/>
    </xf>
    <xf numFmtId="0" fontId="4" fillId="18" borderId="4" xfId="0" applyFont="1" applyFill="1" applyBorder="1" applyAlignment="1">
      <alignment horizontal="center" wrapText="1"/>
    </xf>
    <xf numFmtId="0" fontId="8" fillId="5" borderId="98" xfId="0" applyFont="1" applyFill="1" applyBorder="1" applyAlignment="1">
      <alignment horizontal="center" vertical="center" textRotation="90" wrapText="1"/>
    </xf>
    <xf numFmtId="0" fontId="3" fillId="2" borderId="9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/>
    </xf>
    <xf numFmtId="0" fontId="0" fillId="5" borderId="51" xfId="0" applyFill="1" applyBorder="1" applyAlignment="1">
      <alignment horizontal="center" vertical="center" textRotation="90" wrapText="1"/>
    </xf>
    <xf numFmtId="0" fontId="4" fillId="18" borderId="6" xfId="0" applyFont="1" applyFill="1" applyBorder="1" applyAlignment="1">
      <alignment horizontal="center" wrapText="1"/>
    </xf>
    <xf numFmtId="0" fontId="3" fillId="14" borderId="6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left" vertical="center" wrapText="1"/>
    </xf>
    <xf numFmtId="164" fontId="3" fillId="14" borderId="7" xfId="0" applyNumberFormat="1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 wrapText="1"/>
    </xf>
    <xf numFmtId="0" fontId="4" fillId="14" borderId="6" xfId="0" applyFont="1" applyFill="1" applyBorder="1" applyAlignment="1">
      <alignment horizontal="center"/>
    </xf>
    <xf numFmtId="0" fontId="4" fillId="2" borderId="55" xfId="0" applyFont="1" applyFill="1" applyBorder="1" applyAlignment="1">
      <alignment horizontal="center"/>
    </xf>
    <xf numFmtId="0" fontId="6" fillId="14" borderId="7" xfId="0" applyFont="1" applyFill="1" applyBorder="1" applyAlignment="1">
      <alignment horizontal="center"/>
    </xf>
    <xf numFmtId="164" fontId="4" fillId="15" borderId="7" xfId="0" applyNumberFormat="1" applyFont="1" applyFill="1" applyBorder="1" applyAlignment="1">
      <alignment horizontal="center" wrapText="1"/>
    </xf>
    <xf numFmtId="164" fontId="6" fillId="14" borderId="7" xfId="0" applyNumberFormat="1" applyFont="1" applyFill="1" applyBorder="1" applyAlignment="1">
      <alignment horizontal="center"/>
    </xf>
    <xf numFmtId="0" fontId="23" fillId="0" borderId="6" xfId="0" applyFont="1" applyBorder="1" applyAlignment="1">
      <alignment horizontal="left" vertical="top"/>
    </xf>
    <xf numFmtId="0" fontId="24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18" borderId="0" xfId="0" applyFont="1" applyFill="1" applyAlignment="1">
      <alignment horizontal="left" vertical="top"/>
    </xf>
    <xf numFmtId="0" fontId="1" fillId="0" borderId="0" xfId="0" applyFont="1" applyFill="1"/>
    <xf numFmtId="0" fontId="6" fillId="5" borderId="4" xfId="0" applyFont="1" applyFill="1" applyBorder="1" applyAlignment="1">
      <alignment horizontal="center"/>
    </xf>
    <xf numFmtId="0" fontId="4" fillId="15" borderId="4" xfId="0" applyFont="1" applyFill="1" applyBorder="1" applyAlignment="1">
      <alignment horizontal="center" wrapText="1"/>
    </xf>
    <xf numFmtId="0" fontId="6" fillId="5" borderId="4" xfId="0" applyFont="1" applyFill="1" applyBorder="1" applyAlignment="1">
      <alignment horizontal="center" wrapText="1"/>
    </xf>
    <xf numFmtId="0" fontId="6" fillId="14" borderId="4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/>
    </xf>
    <xf numFmtId="0" fontId="0" fillId="5" borderId="52" xfId="0" applyFill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left" vertical="top" wrapText="1"/>
    </xf>
    <xf numFmtId="0" fontId="6" fillId="18" borderId="3" xfId="0" applyFont="1" applyFill="1" applyBorder="1" applyAlignment="1">
      <alignment horizontal="center"/>
    </xf>
    <xf numFmtId="0" fontId="6" fillId="18" borderId="3" xfId="0" applyFont="1" applyFill="1" applyBorder="1" applyAlignment="1">
      <alignment horizontal="center" wrapText="1"/>
    </xf>
    <xf numFmtId="0" fontId="6" fillId="14" borderId="3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 wrapText="1"/>
    </xf>
    <xf numFmtId="0" fontId="4" fillId="2" borderId="20" xfId="0" applyFont="1" applyFill="1" applyBorder="1" applyAlignment="1">
      <alignment horizontal="center"/>
    </xf>
    <xf numFmtId="164" fontId="4" fillId="2" borderId="22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left" vertical="top" wrapText="1"/>
    </xf>
    <xf numFmtId="0" fontId="6" fillId="5" borderId="3" xfId="0" applyFont="1" applyFill="1" applyBorder="1" applyAlignment="1">
      <alignment horizontal="center"/>
    </xf>
    <xf numFmtId="0" fontId="4" fillId="15" borderId="3" xfId="0" applyFont="1" applyFill="1" applyBorder="1" applyAlignment="1">
      <alignment horizontal="center" wrapText="1"/>
    </xf>
    <xf numFmtId="0" fontId="6" fillId="5" borderId="3" xfId="0" applyFont="1" applyFill="1" applyBorder="1" applyAlignment="1">
      <alignment horizontal="center" wrapText="1"/>
    </xf>
    <xf numFmtId="0" fontId="6" fillId="5" borderId="21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left" vertical="center" wrapText="1"/>
    </xf>
    <xf numFmtId="0" fontId="4" fillId="19" borderId="5" xfId="0" applyFont="1" applyFill="1" applyBorder="1" applyAlignment="1">
      <alignment horizontal="center"/>
    </xf>
    <xf numFmtId="0" fontId="4" fillId="19" borderId="7" xfId="0" applyFont="1" applyFill="1" applyBorder="1" applyAlignment="1">
      <alignment horizontal="center"/>
    </xf>
    <xf numFmtId="0" fontId="3" fillId="14" borderId="7" xfId="0" applyFont="1" applyFill="1" applyBorder="1" applyAlignment="1">
      <alignment horizontal="center"/>
    </xf>
    <xf numFmtId="0" fontId="4" fillId="18" borderId="7" xfId="0" applyFont="1" applyFill="1" applyBorder="1" applyAlignment="1">
      <alignment horizontal="center"/>
    </xf>
    <xf numFmtId="0" fontId="6" fillId="14" borderId="7" xfId="0" applyFont="1" applyFill="1" applyBorder="1" applyAlignment="1">
      <alignment horizontal="center" wrapText="1"/>
    </xf>
    <xf numFmtId="1" fontId="6" fillId="14" borderId="7" xfId="0" applyNumberFormat="1" applyFont="1" applyFill="1" applyBorder="1" applyAlignment="1">
      <alignment horizontal="center" wrapText="1"/>
    </xf>
    <xf numFmtId="0" fontId="4" fillId="2" borderId="60" xfId="0" applyFont="1" applyFill="1" applyBorder="1" applyAlignment="1">
      <alignment horizontal="center"/>
    </xf>
    <xf numFmtId="1" fontId="6" fillId="18" borderId="21" xfId="0" applyNumberFormat="1" applyFont="1" applyFill="1" applyBorder="1" applyAlignment="1">
      <alignment horizontal="center"/>
    </xf>
    <xf numFmtId="1" fontId="4" fillId="3" borderId="21" xfId="0" applyNumberFormat="1" applyFont="1" applyFill="1" applyBorder="1" applyAlignment="1">
      <alignment horizontal="center" wrapText="1"/>
    </xf>
    <xf numFmtId="0" fontId="6" fillId="18" borderId="21" xfId="0" applyFont="1" applyFill="1" applyBorder="1" applyAlignment="1">
      <alignment horizontal="center" wrapText="1"/>
    </xf>
    <xf numFmtId="0" fontId="6" fillId="14" borderId="21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/>
    </xf>
    <xf numFmtId="164" fontId="4" fillId="2" borderId="25" xfId="0" applyNumberFormat="1" applyFont="1" applyFill="1" applyBorder="1" applyAlignment="1">
      <alignment horizontal="center"/>
    </xf>
    <xf numFmtId="0" fontId="0" fillId="5" borderId="51" xfId="0" applyFill="1" applyBorder="1" applyAlignment="1">
      <alignment textRotation="90" wrapText="1"/>
    </xf>
    <xf numFmtId="1" fontId="4" fillId="2" borderId="6" xfId="0" applyNumberFormat="1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3" fillId="2" borderId="99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4" fillId="2" borderId="42" xfId="0" applyFont="1" applyFill="1" applyBorder="1" applyAlignment="1">
      <alignment horizontal="center"/>
    </xf>
    <xf numFmtId="0" fontId="0" fillId="5" borderId="53" xfId="0" applyFill="1" applyBorder="1" applyAlignment="1">
      <alignment textRotation="90" wrapText="1"/>
    </xf>
    <xf numFmtId="0" fontId="4" fillId="2" borderId="100" xfId="0" applyFont="1" applyFill="1" applyBorder="1" applyAlignment="1">
      <alignment horizontal="center" wrapText="1"/>
    </xf>
    <xf numFmtId="1" fontId="11" fillId="2" borderId="46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textRotation="90" wrapText="1"/>
    </xf>
    <xf numFmtId="0" fontId="1" fillId="0" borderId="0" xfId="0" applyFont="1" applyBorder="1"/>
    <xf numFmtId="0" fontId="1" fillId="0" borderId="0" xfId="0" applyFont="1" applyFill="1" applyBorder="1"/>
    <xf numFmtId="0" fontId="1" fillId="4" borderId="3" xfId="0" applyFont="1" applyFill="1" applyBorder="1"/>
    <xf numFmtId="0" fontId="0" fillId="0" borderId="0" xfId="0" applyFill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0</xdr:colOff>
      <xdr:row>185</xdr:row>
      <xdr:rowOff>0</xdr:rowOff>
    </xdr:from>
    <xdr:to>
      <xdr:col>35</xdr:col>
      <xdr:colOff>0</xdr:colOff>
      <xdr:row>186</xdr:row>
      <xdr:rowOff>0</xdr:rowOff>
    </xdr:to>
    <xdr:pic>
      <xdr:nvPicPr>
        <xdr:cNvPr id="3670" name="Picture 43" descr="уголок">
          <a:extLst>
            <a:ext uri="{FF2B5EF4-FFF2-40B4-BE49-F238E27FC236}">
              <a16:creationId xmlns:a16="http://schemas.microsoft.com/office/drawing/2014/main" xmlns="" id="{00000000-0008-0000-0000-000056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82600" y="38214300"/>
          <a:ext cx="2952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571500</xdr:colOff>
      <xdr:row>7</xdr:row>
      <xdr:rowOff>152400</xdr:rowOff>
    </xdr:from>
    <xdr:ext cx="8261749" cy="5086905"/>
    <xdr:sp macro="" textlink="">
      <xdr:nvSpPr>
        <xdr:cNvPr id="2" name="TextBox 1"/>
        <xdr:cNvSpPr txBox="1"/>
      </xdr:nvSpPr>
      <xdr:spPr>
        <a:xfrm>
          <a:off x="1181100" y="1285875"/>
          <a:ext cx="8261749" cy="50869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r>
            <a:rPr lang="ru-RU" sz="1100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ru-RU" sz="1100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ru-RU" sz="1100">
              <a:solidFill>
                <a:schemeClr val="tx1"/>
              </a:solidFill>
              <a:latin typeface="+mn-lt"/>
              <a:ea typeface="+mn-ea"/>
              <a:cs typeface="+mn-cs"/>
            </a:rPr>
            <a:t>Утверждаю:				</a:t>
          </a:r>
        </a:p>
        <a:p>
          <a:pPr algn="ctr"/>
          <a:r>
            <a:rPr lang="ru-RU" sz="1100">
              <a:solidFill>
                <a:schemeClr val="tx1"/>
              </a:solidFill>
              <a:latin typeface="+mn-lt"/>
              <a:ea typeface="+mn-ea"/>
              <a:cs typeface="+mn-cs"/>
            </a:rPr>
            <a:t>Директор ГБПОУ РО «ККПТ»	</a:t>
          </a:r>
          <a:r>
            <a:rPr lang="ru-RU" sz="1100" i="1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  <a:endParaRPr lang="ru-RU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ru-RU" sz="1100">
              <a:solidFill>
                <a:schemeClr val="tx1"/>
              </a:solidFill>
              <a:latin typeface="+mn-lt"/>
              <a:ea typeface="+mn-ea"/>
              <a:cs typeface="+mn-cs"/>
            </a:rPr>
            <a:t>_____________Г.Ю.Вакулина</a:t>
          </a:r>
        </a:p>
        <a:p>
          <a:pPr algn="ctr"/>
          <a:r>
            <a:rPr lang="ru-RU" sz="1100">
              <a:solidFill>
                <a:schemeClr val="tx1"/>
              </a:solidFill>
              <a:latin typeface="+mn-lt"/>
              <a:ea typeface="+mn-ea"/>
              <a:cs typeface="+mn-cs"/>
            </a:rPr>
            <a:t>«_____»____________ 2021 г.</a:t>
          </a:r>
        </a:p>
        <a:p>
          <a:pPr algn="ctr"/>
          <a:r>
            <a:rPr lang="ru-RU" sz="1100" b="1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endParaRPr lang="ru-RU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ru-RU" sz="1100" b="1">
              <a:solidFill>
                <a:schemeClr val="tx1"/>
              </a:solidFill>
              <a:latin typeface="+mn-lt"/>
              <a:ea typeface="+mn-ea"/>
              <a:cs typeface="+mn-cs"/>
            </a:rPr>
            <a:t>КАЛЕНДАРНЫЙ УЧЕБНЫЙ ГРАФИК</a:t>
          </a:r>
          <a:endParaRPr lang="ru-RU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ru-RU" sz="1100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ru-RU" sz="1100">
              <a:solidFill>
                <a:schemeClr val="tx1"/>
              </a:solidFill>
              <a:latin typeface="+mn-lt"/>
              <a:ea typeface="+mn-ea"/>
              <a:cs typeface="+mn-cs"/>
            </a:rPr>
            <a:t>образовательного учреждения среднего профессионального образования</a:t>
          </a:r>
        </a:p>
        <a:p>
          <a:pPr algn="ctr"/>
          <a:r>
            <a:rPr lang="ru-RU" sz="1100" b="1">
              <a:solidFill>
                <a:schemeClr val="tx1"/>
              </a:solidFill>
              <a:latin typeface="+mn-lt"/>
              <a:ea typeface="+mn-ea"/>
              <a:cs typeface="+mn-cs"/>
            </a:rPr>
            <a:t>ГБПОУ РО «Красносулинский колледж промышленных технологий»</a:t>
          </a:r>
          <a:endParaRPr lang="ru-RU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ru-RU" sz="1100" i="1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  <a:endParaRPr lang="ru-RU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ru-RU" sz="1100">
              <a:solidFill>
                <a:schemeClr val="tx1"/>
              </a:solidFill>
              <a:latin typeface="+mn-lt"/>
              <a:ea typeface="+mn-ea"/>
              <a:cs typeface="+mn-cs"/>
            </a:rPr>
            <a:t>по специальности среднего профессионального образования</a:t>
          </a:r>
        </a:p>
        <a:p>
          <a:pPr algn="ctr"/>
          <a:r>
            <a:rPr lang="ru-RU" sz="1100" b="1">
              <a:solidFill>
                <a:schemeClr val="tx1"/>
              </a:solidFill>
              <a:latin typeface="+mn-lt"/>
              <a:ea typeface="+mn-ea"/>
              <a:cs typeface="+mn-cs"/>
            </a:rPr>
            <a:t> 08.02.09 Монтаж, наладка  и эксплуатация электрооборудования  промышленных  и  гражданских зданий      </a:t>
          </a:r>
          <a:r>
            <a:rPr lang="ru-RU" sz="1100">
              <a:solidFill>
                <a:schemeClr val="tx1"/>
              </a:solidFill>
              <a:latin typeface="+mn-lt"/>
              <a:ea typeface="+mn-ea"/>
              <a:cs typeface="+mn-cs"/>
            </a:rPr>
            <a:t>                                        </a:t>
          </a:r>
        </a:p>
        <a:p>
          <a:pPr algn="ctr"/>
          <a:r>
            <a:rPr lang="ru-RU" sz="1100" i="1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  <a:endParaRPr lang="ru-RU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ru-RU" sz="1100">
              <a:solidFill>
                <a:schemeClr val="tx1"/>
              </a:solidFill>
              <a:latin typeface="+mn-lt"/>
              <a:ea typeface="+mn-ea"/>
              <a:cs typeface="+mn-cs"/>
            </a:rPr>
            <a:t>базовой подготовки</a:t>
          </a:r>
        </a:p>
        <a:p>
          <a:pPr algn="ctr"/>
          <a:r>
            <a:rPr lang="ru-RU" sz="1100" i="1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  <a:endParaRPr lang="ru-RU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ru-RU" sz="1100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ru-RU" sz="1100" i="1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endParaRPr lang="ru-RU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ru-RU" sz="1100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ru-RU" sz="1100">
              <a:solidFill>
                <a:schemeClr val="tx1"/>
              </a:solidFill>
              <a:latin typeface="+mn-lt"/>
              <a:ea typeface="+mn-ea"/>
              <a:cs typeface="+mn-cs"/>
            </a:rPr>
            <a:t>Квалификация: - техник</a:t>
          </a:r>
        </a:p>
        <a:p>
          <a:pPr algn="ctr"/>
          <a:r>
            <a:rPr lang="ru-RU" sz="1100">
              <a:solidFill>
                <a:schemeClr val="tx1"/>
              </a:solidFill>
              <a:latin typeface="+mn-lt"/>
              <a:ea typeface="+mn-ea"/>
              <a:cs typeface="+mn-cs"/>
            </a:rPr>
            <a:t>Форма обучения - очная</a:t>
          </a:r>
        </a:p>
        <a:p>
          <a:pPr algn="ctr"/>
          <a:r>
            <a:rPr lang="ru-RU" sz="1100">
              <a:solidFill>
                <a:schemeClr val="tx1"/>
              </a:solidFill>
              <a:latin typeface="+mn-lt"/>
              <a:ea typeface="+mn-ea"/>
              <a:cs typeface="+mn-cs"/>
            </a:rPr>
            <a:t>Нормативный срок обучения – 3 года и 10 мес.</a:t>
          </a:r>
        </a:p>
        <a:p>
          <a:pPr algn="ctr"/>
          <a:r>
            <a:rPr lang="ru-RU" sz="1100">
              <a:solidFill>
                <a:schemeClr val="tx1"/>
              </a:solidFill>
              <a:latin typeface="+mn-lt"/>
              <a:ea typeface="+mn-ea"/>
              <a:cs typeface="+mn-cs"/>
            </a:rPr>
            <a:t>на базе - основного общего образования</a:t>
          </a:r>
        </a:p>
        <a:p>
          <a:pPr algn="ctr"/>
          <a:r>
            <a:rPr lang="ru-RU" sz="1100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ru-RU" sz="1100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ru-RU" sz="1100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ru-RU" sz="1100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</a:p>
        <a:p>
          <a:pPr algn="ctr"/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I191"/>
  <sheetViews>
    <sheetView topLeftCell="A125" workbookViewId="0">
      <selection activeCell="A139" sqref="A139:BG179"/>
    </sheetView>
  </sheetViews>
  <sheetFormatPr defaultColWidth="9.140625" defaultRowHeight="12.75"/>
  <cols>
    <col min="1" max="1" width="9.140625" style="2"/>
    <col min="2" max="2" width="9.85546875" style="2" customWidth="1"/>
    <col min="3" max="3" width="37.85546875" style="2" customWidth="1"/>
    <col min="4" max="4" width="9.140625" style="2"/>
    <col min="5" max="20" width="4.42578125" style="2" customWidth="1"/>
    <col min="21" max="21" width="5" style="2" customWidth="1"/>
    <col min="22" max="24" width="3.85546875" style="2" customWidth="1"/>
    <col min="25" max="47" width="4.42578125" style="2" customWidth="1"/>
    <col min="48" max="57" width="3.85546875" style="2" customWidth="1"/>
    <col min="58" max="58" width="6.5703125" style="2" customWidth="1"/>
    <col min="59" max="16384" width="9.140625" style="2"/>
  </cols>
  <sheetData>
    <row r="1" spans="1:59" s="1" customFormat="1" ht="13.5" thickBot="1"/>
    <row r="2" spans="1:59" ht="58.5" customHeight="1">
      <c r="A2" s="691" t="s">
        <v>0</v>
      </c>
      <c r="B2" s="691" t="s">
        <v>1</v>
      </c>
      <c r="C2" s="708" t="s">
        <v>2</v>
      </c>
      <c r="D2" s="708" t="s">
        <v>3</v>
      </c>
      <c r="E2" s="51" t="s">
        <v>81</v>
      </c>
      <c r="F2" s="52" t="s">
        <v>82</v>
      </c>
      <c r="G2" s="52" t="s">
        <v>80</v>
      </c>
      <c r="H2" s="52" t="s">
        <v>83</v>
      </c>
      <c r="I2" s="51" t="s">
        <v>84</v>
      </c>
      <c r="J2" s="52" t="s">
        <v>85</v>
      </c>
      <c r="K2" s="52" t="s">
        <v>86</v>
      </c>
      <c r="L2" s="52" t="s">
        <v>87</v>
      </c>
      <c r="M2" s="52" t="s">
        <v>88</v>
      </c>
      <c r="N2" s="52" t="s">
        <v>89</v>
      </c>
      <c r="O2" s="52" t="s">
        <v>90</v>
      </c>
      <c r="P2" s="52" t="s">
        <v>91</v>
      </c>
      <c r="Q2" s="52" t="s">
        <v>92</v>
      </c>
      <c r="R2" s="51" t="s">
        <v>93</v>
      </c>
      <c r="S2" s="52" t="s">
        <v>94</v>
      </c>
      <c r="T2" s="52" t="s">
        <v>95</v>
      </c>
      <c r="U2" s="52" t="s">
        <v>96</v>
      </c>
      <c r="V2" s="51" t="s">
        <v>97</v>
      </c>
      <c r="W2" s="52" t="s">
        <v>98</v>
      </c>
      <c r="X2" s="52" t="s">
        <v>99</v>
      </c>
      <c r="Y2" s="52" t="s">
        <v>100</v>
      </c>
      <c r="Z2" s="52" t="s">
        <v>101</v>
      </c>
      <c r="AA2" s="51" t="s">
        <v>102</v>
      </c>
      <c r="AB2" s="52" t="s">
        <v>103</v>
      </c>
      <c r="AC2" s="52" t="s">
        <v>104</v>
      </c>
      <c r="AD2" s="52" t="s">
        <v>105</v>
      </c>
      <c r="AE2" s="51" t="s">
        <v>106</v>
      </c>
      <c r="AF2" s="52" t="s">
        <v>107</v>
      </c>
      <c r="AG2" s="52" t="s">
        <v>108</v>
      </c>
      <c r="AH2" s="52" t="s">
        <v>109</v>
      </c>
      <c r="AI2" s="51" t="s">
        <v>110</v>
      </c>
      <c r="AJ2" s="52" t="s">
        <v>111</v>
      </c>
      <c r="AK2" s="52" t="s">
        <v>112</v>
      </c>
      <c r="AL2" s="52" t="s">
        <v>113</v>
      </c>
      <c r="AM2" s="51" t="s">
        <v>114</v>
      </c>
      <c r="AN2" s="52" t="s">
        <v>115</v>
      </c>
      <c r="AO2" s="52" t="s">
        <v>116</v>
      </c>
      <c r="AP2" s="52" t="s">
        <v>117</v>
      </c>
      <c r="AQ2" s="52" t="s">
        <v>118</v>
      </c>
      <c r="AR2" s="51" t="s">
        <v>119</v>
      </c>
      <c r="AS2" s="52" t="s">
        <v>120</v>
      </c>
      <c r="AT2" s="52" t="s">
        <v>121</v>
      </c>
      <c r="AU2" s="52" t="s">
        <v>122</v>
      </c>
      <c r="AV2" s="51" t="s">
        <v>123</v>
      </c>
      <c r="AW2" s="52" t="s">
        <v>124</v>
      </c>
      <c r="AX2" s="52" t="s">
        <v>125</v>
      </c>
      <c r="AY2" s="52" t="s">
        <v>126</v>
      </c>
      <c r="AZ2" s="52" t="s">
        <v>127</v>
      </c>
      <c r="BA2" s="52" t="s">
        <v>128</v>
      </c>
      <c r="BB2" s="52" t="s">
        <v>129</v>
      </c>
      <c r="BC2" s="52" t="s">
        <v>130</v>
      </c>
      <c r="BD2" s="52" t="s">
        <v>131</v>
      </c>
      <c r="BE2" s="53" t="s">
        <v>132</v>
      </c>
      <c r="BF2" s="700" t="s">
        <v>78</v>
      </c>
      <c r="BG2" s="694" t="s">
        <v>77</v>
      </c>
    </row>
    <row r="3" spans="1:59">
      <c r="A3" s="692"/>
      <c r="B3" s="692"/>
      <c r="C3" s="709"/>
      <c r="D3" s="709"/>
      <c r="E3" s="703" t="s">
        <v>16</v>
      </c>
      <c r="F3" s="704"/>
      <c r="G3" s="704"/>
      <c r="H3" s="704"/>
      <c r="I3" s="704"/>
      <c r="J3" s="704"/>
      <c r="K3" s="704"/>
      <c r="L3" s="704"/>
      <c r="M3" s="704"/>
      <c r="N3" s="704"/>
      <c r="O3" s="704"/>
      <c r="P3" s="704"/>
      <c r="Q3" s="704"/>
      <c r="R3" s="704"/>
      <c r="S3" s="704"/>
      <c r="T3" s="704"/>
      <c r="U3" s="704"/>
      <c r="V3" s="704"/>
      <c r="W3" s="704"/>
      <c r="X3" s="704"/>
      <c r="Y3" s="704"/>
      <c r="Z3" s="704"/>
      <c r="AA3" s="704"/>
      <c r="AB3" s="704"/>
      <c r="AC3" s="704"/>
      <c r="AD3" s="704"/>
      <c r="AE3" s="704"/>
      <c r="AF3" s="704"/>
      <c r="AG3" s="704"/>
      <c r="AH3" s="704"/>
      <c r="AI3" s="704"/>
      <c r="AJ3" s="704"/>
      <c r="AK3" s="704"/>
      <c r="AL3" s="704"/>
      <c r="AM3" s="704"/>
      <c r="AN3" s="704"/>
      <c r="AO3" s="704"/>
      <c r="AP3" s="704"/>
      <c r="AQ3" s="704"/>
      <c r="AR3" s="704"/>
      <c r="AS3" s="704"/>
      <c r="AT3" s="704"/>
      <c r="AU3" s="704"/>
      <c r="AV3" s="704"/>
      <c r="AW3" s="704"/>
      <c r="AX3" s="704"/>
      <c r="AY3" s="704"/>
      <c r="AZ3" s="704"/>
      <c r="BA3" s="704"/>
      <c r="BB3" s="704"/>
      <c r="BC3" s="704"/>
      <c r="BD3" s="704"/>
      <c r="BE3" s="705"/>
      <c r="BF3" s="701"/>
      <c r="BG3" s="695"/>
    </row>
    <row r="4" spans="1:59">
      <c r="A4" s="692"/>
      <c r="B4" s="692"/>
      <c r="C4" s="709"/>
      <c r="D4" s="709"/>
      <c r="E4" s="18">
        <v>35</v>
      </c>
      <c r="F4" s="18">
        <v>36</v>
      </c>
      <c r="G4" s="18">
        <v>37</v>
      </c>
      <c r="H4" s="18">
        <v>38</v>
      </c>
      <c r="I4" s="18">
        <v>39</v>
      </c>
      <c r="J4" s="18">
        <v>40</v>
      </c>
      <c r="K4" s="18">
        <v>41</v>
      </c>
      <c r="L4" s="19">
        <v>42</v>
      </c>
      <c r="M4" s="19">
        <v>43</v>
      </c>
      <c r="N4" s="19">
        <v>44</v>
      </c>
      <c r="O4" s="19">
        <v>45</v>
      </c>
      <c r="P4" s="19">
        <v>46</v>
      </c>
      <c r="Q4" s="19">
        <v>47</v>
      </c>
      <c r="R4" s="19">
        <v>48</v>
      </c>
      <c r="S4" s="19">
        <v>49</v>
      </c>
      <c r="T4" s="19">
        <v>50</v>
      </c>
      <c r="U4" s="19">
        <v>51</v>
      </c>
      <c r="V4" s="19">
        <v>52</v>
      </c>
      <c r="W4" s="19">
        <v>1</v>
      </c>
      <c r="X4" s="19">
        <v>2</v>
      </c>
      <c r="Y4" s="19">
        <v>3</v>
      </c>
      <c r="Z4" s="19">
        <v>4</v>
      </c>
      <c r="AA4" s="19">
        <v>5</v>
      </c>
      <c r="AB4" s="19">
        <v>6</v>
      </c>
      <c r="AC4" s="19">
        <v>7</v>
      </c>
      <c r="AD4" s="19">
        <v>8</v>
      </c>
      <c r="AE4" s="19">
        <v>9</v>
      </c>
      <c r="AF4" s="19">
        <v>10</v>
      </c>
      <c r="AG4" s="19">
        <v>11</v>
      </c>
      <c r="AH4" s="19">
        <v>12</v>
      </c>
      <c r="AI4" s="19">
        <v>13</v>
      </c>
      <c r="AJ4" s="19">
        <v>14</v>
      </c>
      <c r="AK4" s="19">
        <v>15</v>
      </c>
      <c r="AL4" s="19">
        <v>16</v>
      </c>
      <c r="AM4" s="19">
        <v>17</v>
      </c>
      <c r="AN4" s="19">
        <v>18</v>
      </c>
      <c r="AO4" s="19">
        <v>19</v>
      </c>
      <c r="AP4" s="19">
        <v>20</v>
      </c>
      <c r="AQ4" s="19">
        <v>21</v>
      </c>
      <c r="AR4" s="19">
        <v>22</v>
      </c>
      <c r="AS4" s="19">
        <v>23</v>
      </c>
      <c r="AT4" s="19">
        <v>24</v>
      </c>
      <c r="AU4" s="19">
        <v>25</v>
      </c>
      <c r="AV4" s="19">
        <v>26</v>
      </c>
      <c r="AW4" s="19">
        <v>27</v>
      </c>
      <c r="AX4" s="19">
        <v>28</v>
      </c>
      <c r="AY4" s="19">
        <v>29</v>
      </c>
      <c r="AZ4" s="19">
        <v>30</v>
      </c>
      <c r="BA4" s="19">
        <v>31</v>
      </c>
      <c r="BB4" s="19">
        <v>32</v>
      </c>
      <c r="BC4" s="19">
        <v>33</v>
      </c>
      <c r="BD4" s="19">
        <v>34</v>
      </c>
      <c r="BE4" s="19">
        <v>35</v>
      </c>
      <c r="BF4" s="701"/>
      <c r="BG4" s="695"/>
    </row>
    <row r="5" spans="1:59">
      <c r="A5" s="692"/>
      <c r="B5" s="692"/>
      <c r="C5" s="709"/>
      <c r="D5" s="709"/>
      <c r="E5" s="703" t="s">
        <v>17</v>
      </c>
      <c r="F5" s="704"/>
      <c r="G5" s="704"/>
      <c r="H5" s="704"/>
      <c r="I5" s="704"/>
      <c r="J5" s="704"/>
      <c r="K5" s="704"/>
      <c r="L5" s="704"/>
      <c r="M5" s="704"/>
      <c r="N5" s="704"/>
      <c r="O5" s="704"/>
      <c r="P5" s="704"/>
      <c r="Q5" s="704"/>
      <c r="R5" s="704"/>
      <c r="S5" s="704"/>
      <c r="T5" s="704"/>
      <c r="U5" s="704"/>
      <c r="V5" s="704"/>
      <c r="W5" s="704"/>
      <c r="X5" s="704"/>
      <c r="Y5" s="704"/>
      <c r="Z5" s="704"/>
      <c r="AA5" s="704"/>
      <c r="AB5" s="704"/>
      <c r="AC5" s="704"/>
      <c r="AD5" s="704"/>
      <c r="AE5" s="704"/>
      <c r="AF5" s="704"/>
      <c r="AG5" s="704"/>
      <c r="AH5" s="704"/>
      <c r="AI5" s="704"/>
      <c r="AJ5" s="704"/>
      <c r="AK5" s="704"/>
      <c r="AL5" s="704"/>
      <c r="AM5" s="704"/>
      <c r="AN5" s="704"/>
      <c r="AO5" s="704"/>
      <c r="AP5" s="704"/>
      <c r="AQ5" s="704"/>
      <c r="AR5" s="704"/>
      <c r="AS5" s="704"/>
      <c r="AT5" s="704"/>
      <c r="AU5" s="704"/>
      <c r="AV5" s="704"/>
      <c r="AW5" s="704"/>
      <c r="AX5" s="704"/>
      <c r="AY5" s="704"/>
      <c r="AZ5" s="704"/>
      <c r="BA5" s="704"/>
      <c r="BB5" s="704"/>
      <c r="BC5" s="704"/>
      <c r="BD5" s="704"/>
      <c r="BE5" s="705"/>
      <c r="BF5" s="701"/>
      <c r="BG5" s="695"/>
    </row>
    <row r="6" spans="1:59">
      <c r="A6" s="692"/>
      <c r="B6" s="692"/>
      <c r="C6" s="709"/>
      <c r="D6" s="709"/>
      <c r="E6" s="18">
        <v>1</v>
      </c>
      <c r="F6" s="18">
        <v>2</v>
      </c>
      <c r="G6" s="18">
        <v>3</v>
      </c>
      <c r="H6" s="18">
        <v>4</v>
      </c>
      <c r="I6" s="18">
        <v>5</v>
      </c>
      <c r="J6" s="18">
        <v>6</v>
      </c>
      <c r="K6" s="18">
        <v>7</v>
      </c>
      <c r="L6" s="19">
        <v>8</v>
      </c>
      <c r="M6" s="19">
        <v>9</v>
      </c>
      <c r="N6" s="19">
        <v>10</v>
      </c>
      <c r="O6" s="19">
        <v>11</v>
      </c>
      <c r="P6" s="19">
        <v>12</v>
      </c>
      <c r="Q6" s="19">
        <v>13</v>
      </c>
      <c r="R6" s="19">
        <v>14</v>
      </c>
      <c r="S6" s="19">
        <v>15</v>
      </c>
      <c r="T6" s="19">
        <v>16</v>
      </c>
      <c r="U6" s="19">
        <v>17</v>
      </c>
      <c r="V6" s="711">
        <v>18</v>
      </c>
      <c r="W6" s="712"/>
      <c r="X6" s="19">
        <v>19</v>
      </c>
      <c r="Y6" s="19">
        <v>20</v>
      </c>
      <c r="Z6" s="19">
        <v>21</v>
      </c>
      <c r="AA6" s="19">
        <v>22</v>
      </c>
      <c r="AB6" s="19">
        <v>23</v>
      </c>
      <c r="AC6" s="19">
        <v>24</v>
      </c>
      <c r="AD6" s="19">
        <v>25</v>
      </c>
      <c r="AE6" s="19">
        <v>26</v>
      </c>
      <c r="AF6" s="19">
        <v>27</v>
      </c>
      <c r="AG6" s="19">
        <v>28</v>
      </c>
      <c r="AH6" s="19">
        <v>29</v>
      </c>
      <c r="AI6" s="19">
        <v>30</v>
      </c>
      <c r="AJ6" s="19">
        <v>31</v>
      </c>
      <c r="AK6" s="19">
        <v>32</v>
      </c>
      <c r="AL6" s="19">
        <v>33</v>
      </c>
      <c r="AM6" s="19">
        <v>34</v>
      </c>
      <c r="AN6" s="19">
        <v>35</v>
      </c>
      <c r="AO6" s="19">
        <v>36</v>
      </c>
      <c r="AP6" s="19">
        <v>37</v>
      </c>
      <c r="AQ6" s="19">
        <v>38</v>
      </c>
      <c r="AR6" s="19">
        <v>39</v>
      </c>
      <c r="AS6" s="19">
        <v>40</v>
      </c>
      <c r="AT6" s="19">
        <v>41</v>
      </c>
      <c r="AU6" s="19">
        <v>42</v>
      </c>
      <c r="AV6" s="19">
        <v>43</v>
      </c>
      <c r="AW6" s="22">
        <v>44</v>
      </c>
      <c r="AX6" s="22">
        <v>45</v>
      </c>
      <c r="AY6" s="22">
        <v>46</v>
      </c>
      <c r="AZ6" s="22">
        <v>47</v>
      </c>
      <c r="BA6" s="22">
        <v>48</v>
      </c>
      <c r="BB6" s="22">
        <v>49</v>
      </c>
      <c r="BC6" s="22">
        <v>50</v>
      </c>
      <c r="BD6" s="22">
        <v>51</v>
      </c>
      <c r="BE6" s="22">
        <v>52</v>
      </c>
      <c r="BF6" s="701"/>
      <c r="BG6" s="695"/>
    </row>
    <row r="7" spans="1:59">
      <c r="A7" s="693"/>
      <c r="B7" s="693"/>
      <c r="C7" s="710"/>
      <c r="D7" s="710"/>
      <c r="E7" s="49" t="s">
        <v>198</v>
      </c>
      <c r="F7" s="49" t="s">
        <v>199</v>
      </c>
      <c r="G7" s="49" t="s">
        <v>198</v>
      </c>
      <c r="H7" s="49" t="s">
        <v>199</v>
      </c>
      <c r="I7" s="49" t="s">
        <v>198</v>
      </c>
      <c r="J7" s="49" t="s">
        <v>199</v>
      </c>
      <c r="K7" s="49" t="s">
        <v>198</v>
      </c>
      <c r="L7" s="50" t="s">
        <v>199</v>
      </c>
      <c r="M7" s="50" t="s">
        <v>198</v>
      </c>
      <c r="N7" s="50" t="s">
        <v>199</v>
      </c>
      <c r="O7" s="50" t="s">
        <v>198</v>
      </c>
      <c r="P7" s="50" t="s">
        <v>199</v>
      </c>
      <c r="Q7" s="50" t="s">
        <v>198</v>
      </c>
      <c r="R7" s="50" t="s">
        <v>199</v>
      </c>
      <c r="S7" s="50" t="s">
        <v>198</v>
      </c>
      <c r="T7" s="50" t="s">
        <v>199</v>
      </c>
      <c r="U7" s="135" t="s">
        <v>198</v>
      </c>
      <c r="V7" s="697" t="s">
        <v>199</v>
      </c>
      <c r="W7" s="698"/>
      <c r="X7" s="23" t="s">
        <v>198</v>
      </c>
      <c r="Y7" s="50" t="s">
        <v>199</v>
      </c>
      <c r="Z7" s="50" t="s">
        <v>198</v>
      </c>
      <c r="AA7" s="50" t="s">
        <v>199</v>
      </c>
      <c r="AB7" s="50" t="s">
        <v>198</v>
      </c>
      <c r="AC7" s="50" t="s">
        <v>199</v>
      </c>
      <c r="AD7" s="50" t="s">
        <v>198</v>
      </c>
      <c r="AE7" s="50" t="s">
        <v>199</v>
      </c>
      <c r="AF7" s="50" t="s">
        <v>198</v>
      </c>
      <c r="AG7" s="50" t="s">
        <v>199</v>
      </c>
      <c r="AH7" s="50" t="s">
        <v>198</v>
      </c>
      <c r="AI7" s="50" t="s">
        <v>199</v>
      </c>
      <c r="AJ7" s="50" t="s">
        <v>198</v>
      </c>
      <c r="AK7" s="50" t="s">
        <v>199</v>
      </c>
      <c r="AL7" s="50" t="s">
        <v>198</v>
      </c>
      <c r="AM7" s="50" t="s">
        <v>199</v>
      </c>
      <c r="AN7" s="50" t="s">
        <v>198</v>
      </c>
      <c r="AO7" s="50" t="s">
        <v>199</v>
      </c>
      <c r="AP7" s="50" t="s">
        <v>198</v>
      </c>
      <c r="AQ7" s="50" t="s">
        <v>199</v>
      </c>
      <c r="AR7" s="50" t="s">
        <v>198</v>
      </c>
      <c r="AS7" s="50" t="s">
        <v>199</v>
      </c>
      <c r="AT7" s="50" t="s">
        <v>198</v>
      </c>
      <c r="AU7" s="50" t="s">
        <v>199</v>
      </c>
      <c r="AV7" s="50" t="s">
        <v>198</v>
      </c>
      <c r="AW7" s="23" t="s">
        <v>199</v>
      </c>
      <c r="AX7" s="23" t="s">
        <v>198</v>
      </c>
      <c r="AY7" s="23" t="s">
        <v>199</v>
      </c>
      <c r="AZ7" s="23" t="s">
        <v>198</v>
      </c>
      <c r="BA7" s="23" t="s">
        <v>199</v>
      </c>
      <c r="BB7" s="23" t="s">
        <v>198</v>
      </c>
      <c r="BC7" s="23" t="s">
        <v>199</v>
      </c>
      <c r="BD7" s="23" t="s">
        <v>198</v>
      </c>
      <c r="BE7" s="23" t="s">
        <v>199</v>
      </c>
      <c r="BF7" s="702"/>
      <c r="BG7" s="696"/>
    </row>
    <row r="8" spans="1:59" ht="25.5">
      <c r="A8" s="169"/>
      <c r="B8" s="168" t="s">
        <v>171</v>
      </c>
      <c r="C8" s="163" t="s">
        <v>210</v>
      </c>
      <c r="D8" s="164"/>
      <c r="E8" s="18"/>
      <c r="F8" s="18"/>
      <c r="G8" s="18"/>
      <c r="H8" s="18"/>
      <c r="I8" s="18"/>
      <c r="J8" s="18"/>
      <c r="K8" s="18"/>
      <c r="L8" s="19"/>
      <c r="M8" s="19"/>
      <c r="N8" s="19"/>
      <c r="O8" s="19"/>
      <c r="P8" s="19"/>
      <c r="Q8" s="19"/>
      <c r="R8" s="19"/>
      <c r="S8" s="19"/>
      <c r="T8" s="19"/>
      <c r="U8" s="165"/>
      <c r="V8" s="22"/>
      <c r="W8" s="166"/>
      <c r="X8" s="22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22"/>
      <c r="AX8" s="22"/>
      <c r="AY8" s="22"/>
      <c r="AZ8" s="22"/>
      <c r="BA8" s="22"/>
      <c r="BB8" s="22"/>
      <c r="BC8" s="22"/>
      <c r="BD8" s="22"/>
      <c r="BE8" s="22"/>
      <c r="BF8" s="156"/>
      <c r="BG8" s="156"/>
    </row>
    <row r="9" spans="1:59">
      <c r="A9" s="170"/>
      <c r="B9" s="168" t="s">
        <v>215</v>
      </c>
      <c r="C9" s="163" t="s">
        <v>211</v>
      </c>
      <c r="D9" s="164"/>
      <c r="E9" s="18"/>
      <c r="F9" s="18"/>
      <c r="G9" s="18"/>
      <c r="H9" s="18"/>
      <c r="I9" s="18"/>
      <c r="J9" s="18"/>
      <c r="K9" s="18"/>
      <c r="L9" s="19"/>
      <c r="M9" s="19"/>
      <c r="N9" s="19"/>
      <c r="O9" s="19"/>
      <c r="P9" s="19"/>
      <c r="Q9" s="19"/>
      <c r="R9" s="19"/>
      <c r="S9" s="19"/>
      <c r="T9" s="19"/>
      <c r="U9" s="165"/>
      <c r="V9" s="22"/>
      <c r="W9" s="166"/>
      <c r="X9" s="22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22"/>
      <c r="AX9" s="22"/>
      <c r="AY9" s="22"/>
      <c r="AZ9" s="22"/>
      <c r="BA9" s="22"/>
      <c r="BB9" s="22"/>
      <c r="BC9" s="22"/>
      <c r="BD9" s="22"/>
      <c r="BE9" s="22"/>
      <c r="BF9" s="156"/>
      <c r="BG9" s="156"/>
    </row>
    <row r="10" spans="1:59">
      <c r="A10" s="167"/>
      <c r="B10" s="162" t="s">
        <v>216</v>
      </c>
      <c r="C10" s="163" t="s">
        <v>212</v>
      </c>
      <c r="D10" s="164"/>
      <c r="E10" s="18"/>
      <c r="F10" s="18"/>
      <c r="G10" s="18"/>
      <c r="H10" s="18"/>
      <c r="I10" s="18"/>
      <c r="J10" s="18"/>
      <c r="K10" s="18"/>
      <c r="L10" s="19"/>
      <c r="M10" s="19"/>
      <c r="N10" s="19"/>
      <c r="O10" s="19"/>
      <c r="P10" s="19"/>
      <c r="Q10" s="19"/>
      <c r="R10" s="19"/>
      <c r="S10" s="19"/>
      <c r="T10" s="19"/>
      <c r="U10" s="165"/>
      <c r="V10" s="22"/>
      <c r="W10" s="166"/>
      <c r="X10" s="22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22"/>
      <c r="AX10" s="22"/>
      <c r="AY10" s="22"/>
      <c r="AZ10" s="22"/>
      <c r="BA10" s="22"/>
      <c r="BB10" s="22"/>
      <c r="BC10" s="22"/>
      <c r="BD10" s="22"/>
      <c r="BE10" s="22"/>
      <c r="BF10" s="156"/>
      <c r="BG10" s="156"/>
    </row>
    <row r="11" spans="1:59">
      <c r="A11" s="673" t="s">
        <v>18</v>
      </c>
      <c r="B11" s="669" t="s">
        <v>213</v>
      </c>
      <c r="C11" s="706" t="s">
        <v>214</v>
      </c>
      <c r="D11" s="111" t="s">
        <v>21</v>
      </c>
      <c r="E11" s="26"/>
      <c r="F11" s="26"/>
      <c r="G11" s="26"/>
      <c r="H11" s="26"/>
      <c r="I11" s="26"/>
      <c r="J11" s="26"/>
      <c r="K11" s="26"/>
      <c r="L11" s="111"/>
      <c r="M11" s="111"/>
      <c r="N11" s="111"/>
      <c r="O11" s="111"/>
      <c r="P11" s="111"/>
      <c r="Q11" s="111"/>
      <c r="R11" s="111"/>
      <c r="S11" s="111"/>
      <c r="T11" s="111"/>
      <c r="U11" s="41"/>
      <c r="V11" s="25"/>
      <c r="W11" s="24"/>
      <c r="X11" s="24"/>
      <c r="Y11" s="111"/>
      <c r="Z11" s="111"/>
      <c r="AA11" s="111"/>
      <c r="AB11" s="111"/>
      <c r="AC11" s="111"/>
      <c r="AD11" s="111"/>
      <c r="AE11" s="111"/>
      <c r="AF11" s="111"/>
      <c r="AG11" s="111"/>
      <c r="AH11" s="26"/>
      <c r="AI11" s="26"/>
      <c r="AJ11" s="26"/>
      <c r="AK11" s="26"/>
      <c r="AL11" s="111"/>
      <c r="AM11" s="26"/>
      <c r="AN11" s="26"/>
      <c r="AO11" s="26"/>
      <c r="AP11" s="26"/>
      <c r="AQ11" s="26"/>
      <c r="AR11" s="112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111"/>
      <c r="BF11" s="26">
        <f>SUM(E11:BE11)</f>
        <v>0</v>
      </c>
      <c r="BG11" s="97"/>
    </row>
    <row r="12" spans="1:59" ht="13.5" thickBot="1">
      <c r="A12" s="674"/>
      <c r="B12" s="670"/>
      <c r="C12" s="707"/>
      <c r="D12" s="47" t="s">
        <v>22</v>
      </c>
      <c r="E12" s="40"/>
      <c r="F12" s="40"/>
      <c r="G12" s="40"/>
      <c r="H12" s="40"/>
      <c r="I12" s="40"/>
      <c r="J12" s="40"/>
      <c r="K12" s="40"/>
      <c r="L12" s="47"/>
      <c r="M12" s="47"/>
      <c r="N12" s="47"/>
      <c r="O12" s="47"/>
      <c r="P12" s="47"/>
      <c r="Q12" s="47"/>
      <c r="R12" s="47"/>
      <c r="S12" s="47"/>
      <c r="T12" s="47"/>
      <c r="U12" s="36"/>
      <c r="V12" s="37"/>
      <c r="W12" s="39"/>
      <c r="X12" s="39"/>
      <c r="Y12" s="47"/>
      <c r="Z12" s="47"/>
      <c r="AA12" s="47"/>
      <c r="AB12" s="47"/>
      <c r="AC12" s="47"/>
      <c r="AD12" s="47"/>
      <c r="AE12" s="47"/>
      <c r="AF12" s="47"/>
      <c r="AG12" s="47"/>
      <c r="AH12" s="40"/>
      <c r="AI12" s="40"/>
      <c r="AJ12" s="40"/>
      <c r="AK12" s="40"/>
      <c r="AL12" s="47"/>
      <c r="AM12" s="40"/>
      <c r="AN12" s="40"/>
      <c r="AO12" s="40"/>
      <c r="AP12" s="40"/>
      <c r="AQ12" s="40"/>
      <c r="AR12" s="48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7"/>
      <c r="BF12" s="40"/>
      <c r="BG12" s="78">
        <f>SUM(F12:BF12)</f>
        <v>0</v>
      </c>
    </row>
    <row r="13" spans="1:59">
      <c r="A13" s="674"/>
      <c r="B13" s="657" t="s">
        <v>157</v>
      </c>
      <c r="C13" s="681" t="s">
        <v>133</v>
      </c>
      <c r="D13" s="45" t="s">
        <v>21</v>
      </c>
      <c r="E13" s="46">
        <f>SUM(E15,E17,E19,E21,E23,E25,E27,E29,E31)</f>
        <v>23</v>
      </c>
      <c r="F13" s="46">
        <f>SUM(F15,F17,F19,F21,F23,F25,F27,F29,F31)</f>
        <v>23</v>
      </c>
      <c r="G13" s="46">
        <f t="shared" ref="G13:T13" si="0">SUM(G15,G17,G19,G21,G23,G25,G27,G29,G31)</f>
        <v>23</v>
      </c>
      <c r="H13" s="46">
        <f t="shared" si="0"/>
        <v>23</v>
      </c>
      <c r="I13" s="46">
        <f t="shared" si="0"/>
        <v>23</v>
      </c>
      <c r="J13" s="46">
        <f t="shared" si="0"/>
        <v>23</v>
      </c>
      <c r="K13" s="46">
        <f t="shared" si="0"/>
        <v>23</v>
      </c>
      <c r="L13" s="46">
        <f t="shared" si="0"/>
        <v>23</v>
      </c>
      <c r="M13" s="46">
        <f t="shared" si="0"/>
        <v>23</v>
      </c>
      <c r="N13" s="46">
        <f t="shared" si="0"/>
        <v>23</v>
      </c>
      <c r="O13" s="46">
        <f t="shared" si="0"/>
        <v>23</v>
      </c>
      <c r="P13" s="46">
        <f t="shared" si="0"/>
        <v>23</v>
      </c>
      <c r="Q13" s="46">
        <f t="shared" si="0"/>
        <v>23</v>
      </c>
      <c r="R13" s="46">
        <f t="shared" si="0"/>
        <v>23</v>
      </c>
      <c r="S13" s="46">
        <f t="shared" si="0"/>
        <v>23</v>
      </c>
      <c r="T13" s="46">
        <f t="shared" si="0"/>
        <v>22</v>
      </c>
      <c r="U13" s="44"/>
      <c r="V13" s="32"/>
      <c r="W13" s="31"/>
      <c r="X13" s="31"/>
      <c r="Y13" s="46">
        <f t="shared" ref="Y13:AU13" si="1">SUM(Y15,Y17,Y19,Y21,Y23,Y25,Y27,Y29,Y31)</f>
        <v>21</v>
      </c>
      <c r="Z13" s="46">
        <f t="shared" si="1"/>
        <v>21</v>
      </c>
      <c r="AA13" s="46">
        <f t="shared" si="1"/>
        <v>21</v>
      </c>
      <c r="AB13" s="46">
        <f t="shared" si="1"/>
        <v>21</v>
      </c>
      <c r="AC13" s="46">
        <f t="shared" si="1"/>
        <v>21</v>
      </c>
      <c r="AD13" s="46">
        <f t="shared" si="1"/>
        <v>21</v>
      </c>
      <c r="AE13" s="46">
        <f t="shared" si="1"/>
        <v>21</v>
      </c>
      <c r="AF13" s="46">
        <f t="shared" si="1"/>
        <v>21</v>
      </c>
      <c r="AG13" s="46">
        <f t="shared" si="1"/>
        <v>21</v>
      </c>
      <c r="AH13" s="46">
        <f t="shared" si="1"/>
        <v>21</v>
      </c>
      <c r="AI13" s="46">
        <f t="shared" si="1"/>
        <v>21</v>
      </c>
      <c r="AJ13" s="46">
        <f t="shared" si="1"/>
        <v>21</v>
      </c>
      <c r="AK13" s="46">
        <f t="shared" si="1"/>
        <v>21</v>
      </c>
      <c r="AL13" s="46">
        <f t="shared" si="1"/>
        <v>21</v>
      </c>
      <c r="AM13" s="46">
        <f t="shared" si="1"/>
        <v>21</v>
      </c>
      <c r="AN13" s="46">
        <f t="shared" si="1"/>
        <v>21</v>
      </c>
      <c r="AO13" s="46">
        <f t="shared" si="1"/>
        <v>21</v>
      </c>
      <c r="AP13" s="46">
        <f t="shared" si="1"/>
        <v>21</v>
      </c>
      <c r="AQ13" s="46">
        <f t="shared" si="1"/>
        <v>21</v>
      </c>
      <c r="AR13" s="46">
        <f t="shared" si="1"/>
        <v>21</v>
      </c>
      <c r="AS13" s="46">
        <f t="shared" si="1"/>
        <v>21</v>
      </c>
      <c r="AT13" s="46">
        <f t="shared" si="1"/>
        <v>21</v>
      </c>
      <c r="AU13" s="46">
        <f t="shared" si="1"/>
        <v>21</v>
      </c>
      <c r="AV13" s="30"/>
      <c r="AW13" s="31"/>
      <c r="AX13" s="31"/>
      <c r="AY13" s="31"/>
      <c r="AZ13" s="31"/>
      <c r="BA13" s="31"/>
      <c r="BB13" s="31"/>
      <c r="BC13" s="31"/>
      <c r="BD13" s="31"/>
      <c r="BE13" s="32"/>
      <c r="BF13" s="46">
        <f>SUM(E13:T13,Y13:AU13)</f>
        <v>850</v>
      </c>
      <c r="BG13" s="79"/>
    </row>
    <row r="14" spans="1:59" ht="14.25" thickBot="1">
      <c r="A14" s="674"/>
      <c r="B14" s="680"/>
      <c r="C14" s="682"/>
      <c r="D14" s="47" t="s">
        <v>22</v>
      </c>
      <c r="E14" s="60">
        <f>SUM(E16,E18,E20,E22,E24,E26,E28,E30,E32)</f>
        <v>11.5</v>
      </c>
      <c r="F14" s="60">
        <f t="shared" ref="F14:T14" si="2">SUM(F16,F18,F20,F22,F24,F26,F28,F30,F32)</f>
        <v>11.5</v>
      </c>
      <c r="G14" s="60">
        <f t="shared" si="2"/>
        <v>11.5</v>
      </c>
      <c r="H14" s="60">
        <f t="shared" si="2"/>
        <v>11.5</v>
      </c>
      <c r="I14" s="60">
        <f t="shared" si="2"/>
        <v>11.5</v>
      </c>
      <c r="J14" s="60">
        <f t="shared" si="2"/>
        <v>11.5</v>
      </c>
      <c r="K14" s="60">
        <f t="shared" si="2"/>
        <v>11.5</v>
      </c>
      <c r="L14" s="60">
        <f t="shared" si="2"/>
        <v>11.5</v>
      </c>
      <c r="M14" s="60">
        <f t="shared" si="2"/>
        <v>11.5</v>
      </c>
      <c r="N14" s="60">
        <f t="shared" si="2"/>
        <v>11.5</v>
      </c>
      <c r="O14" s="60">
        <f t="shared" si="2"/>
        <v>11.5</v>
      </c>
      <c r="P14" s="60">
        <f t="shared" si="2"/>
        <v>11.5</v>
      </c>
      <c r="Q14" s="60">
        <f t="shared" si="2"/>
        <v>11.5</v>
      </c>
      <c r="R14" s="60">
        <f t="shared" si="2"/>
        <v>11.5</v>
      </c>
      <c r="S14" s="60">
        <f t="shared" si="2"/>
        <v>11.5</v>
      </c>
      <c r="T14" s="60">
        <f t="shared" si="2"/>
        <v>11</v>
      </c>
      <c r="U14" s="36"/>
      <c r="V14" s="37"/>
      <c r="W14" s="39"/>
      <c r="X14" s="39"/>
      <c r="Y14" s="54">
        <f t="shared" ref="Y14:AU14" si="3">SUM(Y16,Y18,Y20,Y22,Y24,Y26,Y28,Y30,Y32)</f>
        <v>10.5</v>
      </c>
      <c r="Z14" s="54">
        <f t="shared" si="3"/>
        <v>10.5</v>
      </c>
      <c r="AA14" s="54">
        <f t="shared" si="3"/>
        <v>10.5</v>
      </c>
      <c r="AB14" s="54">
        <f t="shared" si="3"/>
        <v>10.5</v>
      </c>
      <c r="AC14" s="54">
        <f t="shared" si="3"/>
        <v>10.5</v>
      </c>
      <c r="AD14" s="54">
        <f t="shared" si="3"/>
        <v>10.5</v>
      </c>
      <c r="AE14" s="54">
        <f t="shared" si="3"/>
        <v>10.5</v>
      </c>
      <c r="AF14" s="54">
        <f t="shared" si="3"/>
        <v>10.5</v>
      </c>
      <c r="AG14" s="54">
        <f t="shared" si="3"/>
        <v>10.5</v>
      </c>
      <c r="AH14" s="54">
        <f t="shared" si="3"/>
        <v>10.5</v>
      </c>
      <c r="AI14" s="54">
        <f t="shared" si="3"/>
        <v>10.5</v>
      </c>
      <c r="AJ14" s="54">
        <f t="shared" si="3"/>
        <v>10.5</v>
      </c>
      <c r="AK14" s="54">
        <f t="shared" si="3"/>
        <v>10.5</v>
      </c>
      <c r="AL14" s="54">
        <f t="shared" si="3"/>
        <v>10.5</v>
      </c>
      <c r="AM14" s="54">
        <f t="shared" si="3"/>
        <v>10.5</v>
      </c>
      <c r="AN14" s="54">
        <f t="shared" si="3"/>
        <v>10.5</v>
      </c>
      <c r="AO14" s="54">
        <f t="shared" si="3"/>
        <v>10.5</v>
      </c>
      <c r="AP14" s="54">
        <f t="shared" si="3"/>
        <v>10.5</v>
      </c>
      <c r="AQ14" s="54">
        <f t="shared" si="3"/>
        <v>10.5</v>
      </c>
      <c r="AR14" s="54">
        <f t="shared" si="3"/>
        <v>10.5</v>
      </c>
      <c r="AS14" s="54">
        <f t="shared" si="3"/>
        <v>10.5</v>
      </c>
      <c r="AT14" s="54">
        <f t="shared" si="3"/>
        <v>10.5</v>
      </c>
      <c r="AU14" s="54">
        <f t="shared" si="3"/>
        <v>10.5</v>
      </c>
      <c r="AV14" s="38"/>
      <c r="AW14" s="39"/>
      <c r="AX14" s="39"/>
      <c r="AY14" s="39"/>
      <c r="AZ14" s="39"/>
      <c r="BA14" s="39"/>
      <c r="BB14" s="39"/>
      <c r="BC14" s="39"/>
      <c r="BD14" s="39"/>
      <c r="BE14" s="37"/>
      <c r="BF14" s="40"/>
      <c r="BG14" s="80">
        <f>SUM(BG16,BG18,BG20,BG22,BG24,BG26,BG28,BG30,BG32)</f>
        <v>425</v>
      </c>
    </row>
    <row r="15" spans="1:59">
      <c r="A15" s="674"/>
      <c r="B15" s="569" t="s">
        <v>134</v>
      </c>
      <c r="C15" s="571" t="s">
        <v>72</v>
      </c>
      <c r="D15" s="28" t="s">
        <v>21</v>
      </c>
      <c r="E15" s="29">
        <v>2</v>
      </c>
      <c r="F15" s="29">
        <v>2</v>
      </c>
      <c r="G15" s="29">
        <v>2</v>
      </c>
      <c r="H15" s="29">
        <v>2</v>
      </c>
      <c r="I15" s="29">
        <v>2</v>
      </c>
      <c r="J15" s="29">
        <v>2</v>
      </c>
      <c r="K15" s="29">
        <v>2</v>
      </c>
      <c r="L15" s="29">
        <v>2</v>
      </c>
      <c r="M15" s="29">
        <v>2</v>
      </c>
      <c r="N15" s="29">
        <v>2</v>
      </c>
      <c r="O15" s="29">
        <v>2</v>
      </c>
      <c r="P15" s="29">
        <v>2</v>
      </c>
      <c r="Q15" s="29">
        <v>2</v>
      </c>
      <c r="R15" s="29">
        <v>2</v>
      </c>
      <c r="S15" s="29">
        <v>2</v>
      </c>
      <c r="T15" s="29">
        <v>2</v>
      </c>
      <c r="U15" s="30"/>
      <c r="V15" s="31"/>
      <c r="W15" s="31"/>
      <c r="X15" s="31"/>
      <c r="Y15" s="29">
        <v>2</v>
      </c>
      <c r="Z15" s="29">
        <v>2</v>
      </c>
      <c r="AA15" s="29">
        <v>2</v>
      </c>
      <c r="AB15" s="29">
        <v>2</v>
      </c>
      <c r="AC15" s="29">
        <v>2</v>
      </c>
      <c r="AD15" s="29">
        <v>2</v>
      </c>
      <c r="AE15" s="29">
        <v>2</v>
      </c>
      <c r="AF15" s="29">
        <v>2</v>
      </c>
      <c r="AG15" s="29">
        <v>2</v>
      </c>
      <c r="AH15" s="29">
        <v>2</v>
      </c>
      <c r="AI15" s="29">
        <v>2</v>
      </c>
      <c r="AJ15" s="29">
        <v>2</v>
      </c>
      <c r="AK15" s="29">
        <v>2</v>
      </c>
      <c r="AL15" s="29">
        <v>2</v>
      </c>
      <c r="AM15" s="29">
        <v>2</v>
      </c>
      <c r="AN15" s="29">
        <v>2</v>
      </c>
      <c r="AO15" s="29">
        <v>2</v>
      </c>
      <c r="AP15" s="29">
        <v>2</v>
      </c>
      <c r="AQ15" s="29">
        <v>2</v>
      </c>
      <c r="AR15" s="29">
        <v>2</v>
      </c>
      <c r="AS15" s="29">
        <v>2</v>
      </c>
      <c r="AT15" s="29">
        <v>2</v>
      </c>
      <c r="AU15" s="29">
        <v>2</v>
      </c>
      <c r="AV15" s="30"/>
      <c r="AW15" s="31"/>
      <c r="AX15" s="31"/>
      <c r="AY15" s="31"/>
      <c r="AZ15" s="31"/>
      <c r="BA15" s="31"/>
      <c r="BB15" s="31"/>
      <c r="BC15" s="31"/>
      <c r="BD15" s="31"/>
      <c r="BE15" s="32"/>
      <c r="BF15" s="33">
        <f>SUM(E15:T15,Y15:AU15)</f>
        <v>78</v>
      </c>
      <c r="BG15" s="79"/>
    </row>
    <row r="16" spans="1:59" ht="13.5" thickBot="1">
      <c r="A16" s="674"/>
      <c r="B16" s="570"/>
      <c r="C16" s="572"/>
      <c r="D16" s="35" t="s">
        <v>22</v>
      </c>
      <c r="E16" s="57">
        <v>1</v>
      </c>
      <c r="F16" s="57">
        <v>1</v>
      </c>
      <c r="G16" s="57">
        <v>1</v>
      </c>
      <c r="H16" s="57">
        <v>1</v>
      </c>
      <c r="I16" s="57">
        <v>1</v>
      </c>
      <c r="J16" s="57">
        <v>1</v>
      </c>
      <c r="K16" s="57">
        <v>1</v>
      </c>
      <c r="L16" s="58">
        <v>1</v>
      </c>
      <c r="M16" s="58">
        <v>1</v>
      </c>
      <c r="N16" s="58">
        <v>1</v>
      </c>
      <c r="O16" s="58">
        <v>1</v>
      </c>
      <c r="P16" s="58">
        <v>1</v>
      </c>
      <c r="Q16" s="58">
        <v>1</v>
      </c>
      <c r="R16" s="58">
        <v>1</v>
      </c>
      <c r="S16" s="58">
        <v>1</v>
      </c>
      <c r="T16" s="58">
        <v>1</v>
      </c>
      <c r="U16" s="36"/>
      <c r="V16" s="37"/>
      <c r="W16" s="37"/>
      <c r="X16" s="37"/>
      <c r="Y16" s="58">
        <v>1</v>
      </c>
      <c r="Z16" s="58">
        <v>1</v>
      </c>
      <c r="AA16" s="58">
        <v>1</v>
      </c>
      <c r="AB16" s="58">
        <v>1</v>
      </c>
      <c r="AC16" s="58">
        <v>1</v>
      </c>
      <c r="AD16" s="58">
        <v>1</v>
      </c>
      <c r="AE16" s="58">
        <v>1</v>
      </c>
      <c r="AF16" s="58">
        <v>1</v>
      </c>
      <c r="AG16" s="58">
        <v>1</v>
      </c>
      <c r="AH16" s="57">
        <v>1</v>
      </c>
      <c r="AI16" s="57">
        <v>1</v>
      </c>
      <c r="AJ16" s="57">
        <v>1</v>
      </c>
      <c r="AK16" s="57">
        <v>1</v>
      </c>
      <c r="AL16" s="58">
        <v>1</v>
      </c>
      <c r="AM16" s="57">
        <v>1</v>
      </c>
      <c r="AN16" s="57">
        <v>1</v>
      </c>
      <c r="AO16" s="57">
        <v>1</v>
      </c>
      <c r="AP16" s="57">
        <v>1</v>
      </c>
      <c r="AQ16" s="57">
        <v>1</v>
      </c>
      <c r="AR16" s="57">
        <v>1</v>
      </c>
      <c r="AS16" s="57">
        <v>1</v>
      </c>
      <c r="AT16" s="57">
        <v>1</v>
      </c>
      <c r="AU16" s="57">
        <v>1</v>
      </c>
      <c r="AV16" s="38"/>
      <c r="AW16" s="39"/>
      <c r="AX16" s="39"/>
      <c r="AY16" s="39"/>
      <c r="AZ16" s="39"/>
      <c r="BA16" s="39"/>
      <c r="BB16" s="39"/>
      <c r="BC16" s="39"/>
      <c r="BD16" s="39"/>
      <c r="BE16" s="37"/>
      <c r="BF16" s="40"/>
      <c r="BG16" s="81">
        <f>SUM(E16:T16,Y16:AU16)</f>
        <v>39</v>
      </c>
    </row>
    <row r="17" spans="1:59">
      <c r="A17" s="674"/>
      <c r="B17" s="569" t="s">
        <v>136</v>
      </c>
      <c r="C17" s="571" t="s">
        <v>73</v>
      </c>
      <c r="D17" s="28" t="s">
        <v>21</v>
      </c>
      <c r="E17" s="29">
        <v>3</v>
      </c>
      <c r="F17" s="29">
        <v>3</v>
      </c>
      <c r="G17" s="29">
        <v>3</v>
      </c>
      <c r="H17" s="29">
        <v>3</v>
      </c>
      <c r="I17" s="29">
        <v>3</v>
      </c>
      <c r="J17" s="29">
        <v>3</v>
      </c>
      <c r="K17" s="29">
        <v>3</v>
      </c>
      <c r="L17" s="29">
        <v>3</v>
      </c>
      <c r="M17" s="29">
        <v>3</v>
      </c>
      <c r="N17" s="29">
        <v>3</v>
      </c>
      <c r="O17" s="29">
        <v>3</v>
      </c>
      <c r="P17" s="29">
        <v>3</v>
      </c>
      <c r="Q17" s="29">
        <v>3</v>
      </c>
      <c r="R17" s="29">
        <v>3</v>
      </c>
      <c r="S17" s="29">
        <v>3</v>
      </c>
      <c r="T17" s="29">
        <v>3</v>
      </c>
      <c r="U17" s="30"/>
      <c r="V17" s="31"/>
      <c r="W17" s="31"/>
      <c r="X17" s="31"/>
      <c r="Y17" s="29">
        <v>3</v>
      </c>
      <c r="Z17" s="29">
        <v>3</v>
      </c>
      <c r="AA17" s="29">
        <v>3</v>
      </c>
      <c r="AB17" s="29">
        <v>3</v>
      </c>
      <c r="AC17" s="29">
        <v>3</v>
      </c>
      <c r="AD17" s="29">
        <v>3</v>
      </c>
      <c r="AE17" s="29">
        <v>3</v>
      </c>
      <c r="AF17" s="29">
        <v>3</v>
      </c>
      <c r="AG17" s="29">
        <v>3</v>
      </c>
      <c r="AH17" s="29">
        <v>3</v>
      </c>
      <c r="AI17" s="29">
        <v>3</v>
      </c>
      <c r="AJ17" s="29">
        <v>3</v>
      </c>
      <c r="AK17" s="29">
        <v>3</v>
      </c>
      <c r="AL17" s="29">
        <v>3</v>
      </c>
      <c r="AM17" s="29">
        <v>3</v>
      </c>
      <c r="AN17" s="29">
        <v>3</v>
      </c>
      <c r="AO17" s="29">
        <v>3</v>
      </c>
      <c r="AP17" s="29">
        <v>3</v>
      </c>
      <c r="AQ17" s="29">
        <v>3</v>
      </c>
      <c r="AR17" s="29">
        <v>3</v>
      </c>
      <c r="AS17" s="29">
        <v>3</v>
      </c>
      <c r="AT17" s="29">
        <v>3</v>
      </c>
      <c r="AU17" s="29">
        <v>3</v>
      </c>
      <c r="AV17" s="30"/>
      <c r="AW17" s="31"/>
      <c r="AX17" s="31"/>
      <c r="AY17" s="31"/>
      <c r="AZ17" s="31"/>
      <c r="BA17" s="31"/>
      <c r="BB17" s="31"/>
      <c r="BC17" s="31"/>
      <c r="BD17" s="31"/>
      <c r="BE17" s="32"/>
      <c r="BF17" s="33">
        <f>SUM(E17:BE17)</f>
        <v>117</v>
      </c>
      <c r="BG17" s="79"/>
    </row>
    <row r="18" spans="1:59" ht="13.5" thickBot="1">
      <c r="A18" s="674"/>
      <c r="B18" s="570"/>
      <c r="C18" s="572"/>
      <c r="D18" s="35" t="s">
        <v>22</v>
      </c>
      <c r="E18" s="59">
        <v>1.5</v>
      </c>
      <c r="F18" s="59">
        <v>1.5</v>
      </c>
      <c r="G18" s="59">
        <v>1.5</v>
      </c>
      <c r="H18" s="59">
        <v>1.5</v>
      </c>
      <c r="I18" s="59">
        <v>1.5</v>
      </c>
      <c r="J18" s="59">
        <v>1.5</v>
      </c>
      <c r="K18" s="59">
        <v>1.5</v>
      </c>
      <c r="L18" s="59">
        <v>1.5</v>
      </c>
      <c r="M18" s="59">
        <v>1.5</v>
      </c>
      <c r="N18" s="59">
        <v>1.5</v>
      </c>
      <c r="O18" s="59">
        <v>1.5</v>
      </c>
      <c r="P18" s="59">
        <v>1.5</v>
      </c>
      <c r="Q18" s="59">
        <v>1.5</v>
      </c>
      <c r="R18" s="59">
        <v>1.5</v>
      </c>
      <c r="S18" s="59">
        <v>1.5</v>
      </c>
      <c r="T18" s="59">
        <v>1.5</v>
      </c>
      <c r="U18" s="42"/>
      <c r="V18" s="43"/>
      <c r="W18" s="43"/>
      <c r="X18" s="43"/>
      <c r="Y18" s="59">
        <v>1.5</v>
      </c>
      <c r="Z18" s="59">
        <v>1.5</v>
      </c>
      <c r="AA18" s="59">
        <v>1.5</v>
      </c>
      <c r="AB18" s="59">
        <v>1.5</v>
      </c>
      <c r="AC18" s="59">
        <v>1.5</v>
      </c>
      <c r="AD18" s="59">
        <v>1.5</v>
      </c>
      <c r="AE18" s="59">
        <v>1.5</v>
      </c>
      <c r="AF18" s="59">
        <v>1.5</v>
      </c>
      <c r="AG18" s="59">
        <v>1.5</v>
      </c>
      <c r="AH18" s="59">
        <v>1.5</v>
      </c>
      <c r="AI18" s="59">
        <v>1.5</v>
      </c>
      <c r="AJ18" s="59">
        <v>1.5</v>
      </c>
      <c r="AK18" s="59">
        <v>1.5</v>
      </c>
      <c r="AL18" s="59">
        <v>1.5</v>
      </c>
      <c r="AM18" s="59">
        <v>1.5</v>
      </c>
      <c r="AN18" s="59">
        <v>1.5</v>
      </c>
      <c r="AO18" s="59">
        <v>1.5</v>
      </c>
      <c r="AP18" s="59">
        <v>1.5</v>
      </c>
      <c r="AQ18" s="59">
        <v>1.5</v>
      </c>
      <c r="AR18" s="59">
        <v>1.5</v>
      </c>
      <c r="AS18" s="59">
        <v>1.5</v>
      </c>
      <c r="AT18" s="59">
        <v>1.5</v>
      </c>
      <c r="AU18" s="59">
        <v>1.5</v>
      </c>
      <c r="AV18" s="38"/>
      <c r="AW18" s="39"/>
      <c r="AX18" s="39"/>
      <c r="AY18" s="39"/>
      <c r="AZ18" s="39"/>
      <c r="BA18" s="39"/>
      <c r="BB18" s="39"/>
      <c r="BC18" s="39"/>
      <c r="BD18" s="39"/>
      <c r="BE18" s="37"/>
      <c r="BF18" s="40"/>
      <c r="BG18" s="81">
        <f>SUM(E18:T18,Y18:AU18)</f>
        <v>58.5</v>
      </c>
    </row>
    <row r="19" spans="1:59">
      <c r="A19" s="674"/>
      <c r="B19" s="569" t="s">
        <v>137</v>
      </c>
      <c r="C19" s="571" t="s">
        <v>135</v>
      </c>
      <c r="D19" s="28" t="s">
        <v>21</v>
      </c>
      <c r="E19" s="29">
        <v>2</v>
      </c>
      <c r="F19" s="29">
        <v>2</v>
      </c>
      <c r="G19" s="29">
        <v>2</v>
      </c>
      <c r="H19" s="29">
        <v>2</v>
      </c>
      <c r="I19" s="29">
        <v>2</v>
      </c>
      <c r="J19" s="29">
        <v>2</v>
      </c>
      <c r="K19" s="29">
        <v>2</v>
      </c>
      <c r="L19" s="28">
        <v>2</v>
      </c>
      <c r="M19" s="28">
        <v>2</v>
      </c>
      <c r="N19" s="28">
        <v>2</v>
      </c>
      <c r="O19" s="28">
        <v>2</v>
      </c>
      <c r="P19" s="28">
        <v>2</v>
      </c>
      <c r="Q19" s="28">
        <v>2</v>
      </c>
      <c r="R19" s="28">
        <v>2</v>
      </c>
      <c r="S19" s="28">
        <v>2</v>
      </c>
      <c r="T19" s="28">
        <v>2</v>
      </c>
      <c r="U19" s="44"/>
      <c r="V19" s="32"/>
      <c r="W19" s="32"/>
      <c r="X19" s="32"/>
      <c r="Y19" s="28">
        <v>2</v>
      </c>
      <c r="Z19" s="28">
        <v>2</v>
      </c>
      <c r="AA19" s="28">
        <v>2</v>
      </c>
      <c r="AB19" s="28">
        <v>2</v>
      </c>
      <c r="AC19" s="28">
        <v>2</v>
      </c>
      <c r="AD19" s="28">
        <v>2</v>
      </c>
      <c r="AE19" s="28">
        <v>2</v>
      </c>
      <c r="AF19" s="28">
        <v>2</v>
      </c>
      <c r="AG19" s="28">
        <v>2</v>
      </c>
      <c r="AH19" s="29">
        <v>2</v>
      </c>
      <c r="AI19" s="29">
        <v>2</v>
      </c>
      <c r="AJ19" s="29">
        <v>2</v>
      </c>
      <c r="AK19" s="29">
        <v>2</v>
      </c>
      <c r="AL19" s="28">
        <v>2</v>
      </c>
      <c r="AM19" s="29">
        <v>2</v>
      </c>
      <c r="AN19" s="29">
        <v>2</v>
      </c>
      <c r="AO19" s="29">
        <v>2</v>
      </c>
      <c r="AP19" s="29">
        <v>2</v>
      </c>
      <c r="AQ19" s="29">
        <v>2</v>
      </c>
      <c r="AR19" s="29">
        <v>2</v>
      </c>
      <c r="AS19" s="29">
        <v>2</v>
      </c>
      <c r="AT19" s="29">
        <v>2</v>
      </c>
      <c r="AU19" s="29">
        <v>2</v>
      </c>
      <c r="AV19" s="30"/>
      <c r="AW19" s="31"/>
      <c r="AX19" s="31"/>
      <c r="AY19" s="31"/>
      <c r="AZ19" s="31"/>
      <c r="BA19" s="31"/>
      <c r="BB19" s="31"/>
      <c r="BC19" s="31"/>
      <c r="BD19" s="31"/>
      <c r="BE19" s="32"/>
      <c r="BF19" s="33">
        <f>SUM(E19:BE19)</f>
        <v>78</v>
      </c>
      <c r="BG19" s="79"/>
    </row>
    <row r="20" spans="1:59" ht="13.5" thickBot="1">
      <c r="A20" s="674"/>
      <c r="B20" s="570"/>
      <c r="C20" s="572"/>
      <c r="D20" s="35" t="s">
        <v>22</v>
      </c>
      <c r="E20" s="57">
        <v>1</v>
      </c>
      <c r="F20" s="57">
        <v>1</v>
      </c>
      <c r="G20" s="57">
        <v>1</v>
      </c>
      <c r="H20" s="57">
        <v>1</v>
      </c>
      <c r="I20" s="57">
        <v>1</v>
      </c>
      <c r="J20" s="57">
        <v>1</v>
      </c>
      <c r="K20" s="57">
        <v>1</v>
      </c>
      <c r="L20" s="58">
        <v>1</v>
      </c>
      <c r="M20" s="58">
        <v>1</v>
      </c>
      <c r="N20" s="58">
        <v>1</v>
      </c>
      <c r="O20" s="58">
        <v>1</v>
      </c>
      <c r="P20" s="58">
        <v>1</v>
      </c>
      <c r="Q20" s="58">
        <v>1</v>
      </c>
      <c r="R20" s="58">
        <v>1</v>
      </c>
      <c r="S20" s="58">
        <v>1</v>
      </c>
      <c r="T20" s="58">
        <v>1</v>
      </c>
      <c r="U20" s="36"/>
      <c r="V20" s="37"/>
      <c r="W20" s="37"/>
      <c r="X20" s="37"/>
      <c r="Y20" s="58">
        <v>1</v>
      </c>
      <c r="Z20" s="58">
        <v>1</v>
      </c>
      <c r="AA20" s="58">
        <v>1</v>
      </c>
      <c r="AB20" s="58">
        <v>1</v>
      </c>
      <c r="AC20" s="58">
        <v>1</v>
      </c>
      <c r="AD20" s="58">
        <v>1</v>
      </c>
      <c r="AE20" s="58">
        <v>1</v>
      </c>
      <c r="AF20" s="58">
        <v>1</v>
      </c>
      <c r="AG20" s="58">
        <v>1</v>
      </c>
      <c r="AH20" s="57">
        <v>1</v>
      </c>
      <c r="AI20" s="57">
        <v>1</v>
      </c>
      <c r="AJ20" s="57">
        <v>1</v>
      </c>
      <c r="AK20" s="57">
        <v>1</v>
      </c>
      <c r="AL20" s="58">
        <v>1</v>
      </c>
      <c r="AM20" s="57">
        <v>1</v>
      </c>
      <c r="AN20" s="57">
        <v>1</v>
      </c>
      <c r="AO20" s="57">
        <v>1</v>
      </c>
      <c r="AP20" s="57">
        <v>1</v>
      </c>
      <c r="AQ20" s="57">
        <v>1</v>
      </c>
      <c r="AR20" s="57">
        <v>1</v>
      </c>
      <c r="AS20" s="57">
        <v>1</v>
      </c>
      <c r="AT20" s="57">
        <v>1</v>
      </c>
      <c r="AU20" s="57">
        <v>1</v>
      </c>
      <c r="AV20" s="38"/>
      <c r="AW20" s="39"/>
      <c r="AX20" s="39"/>
      <c r="AY20" s="39"/>
      <c r="AZ20" s="39"/>
      <c r="BA20" s="39"/>
      <c r="BB20" s="39"/>
      <c r="BC20" s="39"/>
      <c r="BD20" s="39"/>
      <c r="BE20" s="37"/>
      <c r="BF20" s="40"/>
      <c r="BG20" s="81">
        <f>SUM(E20:T20,Y20:AU20)</f>
        <v>39</v>
      </c>
    </row>
    <row r="21" spans="1:59">
      <c r="A21" s="674"/>
      <c r="B21" s="569" t="s">
        <v>138</v>
      </c>
      <c r="C21" s="571" t="s">
        <v>74</v>
      </c>
      <c r="D21" s="28" t="s">
        <v>21</v>
      </c>
      <c r="E21" s="29">
        <v>3</v>
      </c>
      <c r="F21" s="29">
        <v>3</v>
      </c>
      <c r="G21" s="29">
        <v>3</v>
      </c>
      <c r="H21" s="29">
        <v>3</v>
      </c>
      <c r="I21" s="29">
        <v>3</v>
      </c>
      <c r="J21" s="29">
        <v>3</v>
      </c>
      <c r="K21" s="29">
        <v>3</v>
      </c>
      <c r="L21" s="28">
        <v>3</v>
      </c>
      <c r="M21" s="28">
        <v>3</v>
      </c>
      <c r="N21" s="28">
        <v>3</v>
      </c>
      <c r="O21" s="28">
        <v>3</v>
      </c>
      <c r="P21" s="28">
        <v>3</v>
      </c>
      <c r="Q21" s="28">
        <v>3</v>
      </c>
      <c r="R21" s="28">
        <v>3</v>
      </c>
      <c r="S21" s="28">
        <v>3</v>
      </c>
      <c r="T21" s="28">
        <v>3</v>
      </c>
      <c r="U21" s="44"/>
      <c r="V21" s="32"/>
      <c r="W21" s="32"/>
      <c r="X21" s="32"/>
      <c r="Y21" s="28">
        <v>3</v>
      </c>
      <c r="Z21" s="28">
        <v>3</v>
      </c>
      <c r="AA21" s="28">
        <v>3</v>
      </c>
      <c r="AB21" s="28">
        <v>3</v>
      </c>
      <c r="AC21" s="28">
        <v>3</v>
      </c>
      <c r="AD21" s="28">
        <v>3</v>
      </c>
      <c r="AE21" s="28">
        <v>3</v>
      </c>
      <c r="AF21" s="28">
        <v>3</v>
      </c>
      <c r="AG21" s="28">
        <v>3</v>
      </c>
      <c r="AH21" s="29">
        <v>3</v>
      </c>
      <c r="AI21" s="29">
        <v>3</v>
      </c>
      <c r="AJ21" s="29">
        <v>3</v>
      </c>
      <c r="AK21" s="29">
        <v>3</v>
      </c>
      <c r="AL21" s="28">
        <v>3</v>
      </c>
      <c r="AM21" s="29">
        <v>3</v>
      </c>
      <c r="AN21" s="29">
        <v>3</v>
      </c>
      <c r="AO21" s="29">
        <v>3</v>
      </c>
      <c r="AP21" s="29">
        <v>3</v>
      </c>
      <c r="AQ21" s="29">
        <v>3</v>
      </c>
      <c r="AR21" s="29">
        <v>3</v>
      </c>
      <c r="AS21" s="29">
        <v>3</v>
      </c>
      <c r="AT21" s="29">
        <v>3</v>
      </c>
      <c r="AU21" s="29">
        <v>3</v>
      </c>
      <c r="AV21" s="30"/>
      <c r="AW21" s="31"/>
      <c r="AX21" s="31"/>
      <c r="AY21" s="31"/>
      <c r="AZ21" s="31"/>
      <c r="BA21" s="31"/>
      <c r="BB21" s="31"/>
      <c r="BC21" s="31"/>
      <c r="BD21" s="31"/>
      <c r="BE21" s="32"/>
      <c r="BF21" s="33">
        <f>SUM(E21:T21,Y21:AU21)</f>
        <v>117</v>
      </c>
      <c r="BG21" s="79"/>
    </row>
    <row r="22" spans="1:59" ht="13.5" thickBot="1">
      <c r="A22" s="674"/>
      <c r="B22" s="570"/>
      <c r="C22" s="572"/>
      <c r="D22" s="35" t="s">
        <v>22</v>
      </c>
      <c r="E22" s="57">
        <v>1.5</v>
      </c>
      <c r="F22" s="57">
        <v>1.5</v>
      </c>
      <c r="G22" s="57">
        <v>1.5</v>
      </c>
      <c r="H22" s="57">
        <v>1.5</v>
      </c>
      <c r="I22" s="57">
        <v>1.5</v>
      </c>
      <c r="J22" s="57">
        <v>1.5</v>
      </c>
      <c r="K22" s="57">
        <v>1.5</v>
      </c>
      <c r="L22" s="57">
        <v>1.5</v>
      </c>
      <c r="M22" s="57">
        <v>1.5</v>
      </c>
      <c r="N22" s="57">
        <v>1.5</v>
      </c>
      <c r="O22" s="57">
        <v>1.5</v>
      </c>
      <c r="P22" s="57">
        <v>1.5</v>
      </c>
      <c r="Q22" s="57">
        <v>1.5</v>
      </c>
      <c r="R22" s="57">
        <v>1.5</v>
      </c>
      <c r="S22" s="57">
        <v>1.5</v>
      </c>
      <c r="T22" s="57">
        <v>1.5</v>
      </c>
      <c r="U22" s="36"/>
      <c r="V22" s="37"/>
      <c r="W22" s="37"/>
      <c r="X22" s="37"/>
      <c r="Y22" s="57">
        <v>1.5</v>
      </c>
      <c r="Z22" s="57">
        <v>1.5</v>
      </c>
      <c r="AA22" s="57">
        <v>1.5</v>
      </c>
      <c r="AB22" s="57">
        <v>1.5</v>
      </c>
      <c r="AC22" s="57">
        <v>1.5</v>
      </c>
      <c r="AD22" s="57">
        <v>1.5</v>
      </c>
      <c r="AE22" s="57">
        <v>1.5</v>
      </c>
      <c r="AF22" s="57">
        <v>1.5</v>
      </c>
      <c r="AG22" s="57">
        <v>1.5</v>
      </c>
      <c r="AH22" s="57">
        <v>1.5</v>
      </c>
      <c r="AI22" s="57">
        <v>1.5</v>
      </c>
      <c r="AJ22" s="57">
        <v>1.5</v>
      </c>
      <c r="AK22" s="57">
        <v>1.5</v>
      </c>
      <c r="AL22" s="57">
        <v>1.5</v>
      </c>
      <c r="AM22" s="57">
        <v>1.5</v>
      </c>
      <c r="AN22" s="57">
        <v>1.5</v>
      </c>
      <c r="AO22" s="57">
        <v>1.5</v>
      </c>
      <c r="AP22" s="57">
        <v>1.5</v>
      </c>
      <c r="AQ22" s="57">
        <v>1.5</v>
      </c>
      <c r="AR22" s="57">
        <v>1.5</v>
      </c>
      <c r="AS22" s="57">
        <v>1.5</v>
      </c>
      <c r="AT22" s="57">
        <v>1.5</v>
      </c>
      <c r="AU22" s="57">
        <v>1.5</v>
      </c>
      <c r="AV22" s="38"/>
      <c r="AW22" s="39"/>
      <c r="AX22" s="39"/>
      <c r="AY22" s="39"/>
      <c r="AZ22" s="39"/>
      <c r="BA22" s="39"/>
      <c r="BB22" s="39"/>
      <c r="BC22" s="39"/>
      <c r="BD22" s="39"/>
      <c r="BE22" s="37"/>
      <c r="BF22" s="40"/>
      <c r="BG22" s="81">
        <f>SUM(E22:T22,Y22:AU22)</f>
        <v>58.5</v>
      </c>
    </row>
    <row r="23" spans="1:59">
      <c r="A23" s="674"/>
      <c r="B23" s="569" t="s">
        <v>139</v>
      </c>
      <c r="C23" s="571" t="s">
        <v>140</v>
      </c>
      <c r="D23" s="28" t="s">
        <v>21</v>
      </c>
      <c r="E23" s="29">
        <v>3</v>
      </c>
      <c r="F23" s="29">
        <v>3</v>
      </c>
      <c r="G23" s="29">
        <v>3</v>
      </c>
      <c r="H23" s="29">
        <v>3</v>
      </c>
      <c r="I23" s="29">
        <v>3</v>
      </c>
      <c r="J23" s="29">
        <v>3</v>
      </c>
      <c r="K23" s="29">
        <v>3</v>
      </c>
      <c r="L23" s="28">
        <v>3</v>
      </c>
      <c r="M23" s="28">
        <v>3</v>
      </c>
      <c r="N23" s="28">
        <v>3</v>
      </c>
      <c r="O23" s="28">
        <v>3</v>
      </c>
      <c r="P23" s="28">
        <v>3</v>
      </c>
      <c r="Q23" s="28">
        <v>3</v>
      </c>
      <c r="R23" s="28">
        <v>3</v>
      </c>
      <c r="S23" s="28">
        <v>3</v>
      </c>
      <c r="T23" s="28">
        <v>3</v>
      </c>
      <c r="U23" s="44"/>
      <c r="V23" s="32"/>
      <c r="W23" s="32"/>
      <c r="X23" s="32"/>
      <c r="Y23" s="28">
        <v>3</v>
      </c>
      <c r="Z23" s="28">
        <v>3</v>
      </c>
      <c r="AA23" s="28">
        <v>3</v>
      </c>
      <c r="AB23" s="28">
        <v>3</v>
      </c>
      <c r="AC23" s="28">
        <v>3</v>
      </c>
      <c r="AD23" s="28">
        <v>3</v>
      </c>
      <c r="AE23" s="28">
        <v>3</v>
      </c>
      <c r="AF23" s="28">
        <v>3</v>
      </c>
      <c r="AG23" s="28">
        <v>3</v>
      </c>
      <c r="AH23" s="29">
        <v>3</v>
      </c>
      <c r="AI23" s="29">
        <v>3</v>
      </c>
      <c r="AJ23" s="29">
        <v>3</v>
      </c>
      <c r="AK23" s="29">
        <v>3</v>
      </c>
      <c r="AL23" s="28">
        <v>3</v>
      </c>
      <c r="AM23" s="29">
        <v>3</v>
      </c>
      <c r="AN23" s="29">
        <v>3</v>
      </c>
      <c r="AO23" s="29">
        <v>3</v>
      </c>
      <c r="AP23" s="29">
        <v>3</v>
      </c>
      <c r="AQ23" s="29">
        <v>3</v>
      </c>
      <c r="AR23" s="29">
        <v>3</v>
      </c>
      <c r="AS23" s="29">
        <v>3</v>
      </c>
      <c r="AT23" s="29">
        <v>3</v>
      </c>
      <c r="AU23" s="29">
        <v>3</v>
      </c>
      <c r="AV23" s="30"/>
      <c r="AW23" s="31"/>
      <c r="AX23" s="31"/>
      <c r="AY23" s="31"/>
      <c r="AZ23" s="31"/>
      <c r="BA23" s="31"/>
      <c r="BB23" s="31"/>
      <c r="BC23" s="31"/>
      <c r="BD23" s="31"/>
      <c r="BE23" s="32"/>
      <c r="BF23" s="33">
        <f>SUM(E23:T23,Y23:AU23)</f>
        <v>117</v>
      </c>
      <c r="BG23" s="79"/>
    </row>
    <row r="24" spans="1:59" ht="13.5" thickBot="1">
      <c r="A24" s="674"/>
      <c r="B24" s="570"/>
      <c r="C24" s="572"/>
      <c r="D24" s="35" t="s">
        <v>22</v>
      </c>
      <c r="E24" s="57">
        <v>1.5</v>
      </c>
      <c r="F24" s="57">
        <v>1.5</v>
      </c>
      <c r="G24" s="57">
        <v>1.5</v>
      </c>
      <c r="H24" s="57">
        <v>1.5</v>
      </c>
      <c r="I24" s="57">
        <v>1.5</v>
      </c>
      <c r="J24" s="57">
        <v>1.5</v>
      </c>
      <c r="K24" s="57">
        <v>1.5</v>
      </c>
      <c r="L24" s="57">
        <v>1.5</v>
      </c>
      <c r="M24" s="57">
        <v>1.5</v>
      </c>
      <c r="N24" s="57">
        <v>1.5</v>
      </c>
      <c r="O24" s="57">
        <v>1.5</v>
      </c>
      <c r="P24" s="57">
        <v>1.5</v>
      </c>
      <c r="Q24" s="57">
        <v>1.5</v>
      </c>
      <c r="R24" s="57">
        <v>1.5</v>
      </c>
      <c r="S24" s="57">
        <v>1.5</v>
      </c>
      <c r="T24" s="57">
        <v>1.5</v>
      </c>
      <c r="U24" s="36"/>
      <c r="V24" s="37"/>
      <c r="W24" s="37"/>
      <c r="X24" s="37"/>
      <c r="Y24" s="57">
        <v>1.5</v>
      </c>
      <c r="Z24" s="57">
        <v>1.5</v>
      </c>
      <c r="AA24" s="57">
        <v>1.5</v>
      </c>
      <c r="AB24" s="57">
        <v>1.5</v>
      </c>
      <c r="AC24" s="57">
        <v>1.5</v>
      </c>
      <c r="AD24" s="57">
        <v>1.5</v>
      </c>
      <c r="AE24" s="57">
        <v>1.5</v>
      </c>
      <c r="AF24" s="57">
        <v>1.5</v>
      </c>
      <c r="AG24" s="57">
        <v>1.5</v>
      </c>
      <c r="AH24" s="57">
        <v>1.5</v>
      </c>
      <c r="AI24" s="57">
        <v>1.5</v>
      </c>
      <c r="AJ24" s="57">
        <v>1.5</v>
      </c>
      <c r="AK24" s="57">
        <v>1.5</v>
      </c>
      <c r="AL24" s="57">
        <v>1.5</v>
      </c>
      <c r="AM24" s="57">
        <v>1.5</v>
      </c>
      <c r="AN24" s="57">
        <v>1.5</v>
      </c>
      <c r="AO24" s="57">
        <v>1.5</v>
      </c>
      <c r="AP24" s="57">
        <v>1.5</v>
      </c>
      <c r="AQ24" s="57">
        <v>1.5</v>
      </c>
      <c r="AR24" s="57">
        <v>1.5</v>
      </c>
      <c r="AS24" s="57">
        <v>1.5</v>
      </c>
      <c r="AT24" s="57">
        <v>1.5</v>
      </c>
      <c r="AU24" s="57">
        <v>1.5</v>
      </c>
      <c r="AV24" s="38"/>
      <c r="AW24" s="39"/>
      <c r="AX24" s="39"/>
      <c r="AY24" s="39"/>
      <c r="AZ24" s="39"/>
      <c r="BA24" s="39"/>
      <c r="BB24" s="39"/>
      <c r="BC24" s="39"/>
      <c r="BD24" s="39"/>
      <c r="BE24" s="37"/>
      <c r="BF24" s="40"/>
      <c r="BG24" s="81">
        <f>SUM(E24:T24,Y24:AU24)</f>
        <v>58.5</v>
      </c>
    </row>
    <row r="25" spans="1:59">
      <c r="A25" s="674"/>
      <c r="B25" s="569" t="s">
        <v>141</v>
      </c>
      <c r="C25" s="571" t="s">
        <v>145</v>
      </c>
      <c r="D25" s="28" t="s">
        <v>21</v>
      </c>
      <c r="E25" s="29">
        <v>2</v>
      </c>
      <c r="F25" s="29">
        <v>2</v>
      </c>
      <c r="G25" s="29">
        <v>2</v>
      </c>
      <c r="H25" s="29">
        <v>2</v>
      </c>
      <c r="I25" s="29">
        <v>2</v>
      </c>
      <c r="J25" s="29">
        <v>2</v>
      </c>
      <c r="K25" s="29">
        <v>2</v>
      </c>
      <c r="L25" s="28">
        <v>2</v>
      </c>
      <c r="M25" s="28">
        <v>2</v>
      </c>
      <c r="N25" s="28">
        <v>2</v>
      </c>
      <c r="O25" s="28">
        <v>2</v>
      </c>
      <c r="P25" s="28">
        <v>2</v>
      </c>
      <c r="Q25" s="28">
        <v>2</v>
      </c>
      <c r="R25" s="28">
        <v>2</v>
      </c>
      <c r="S25" s="28">
        <v>2</v>
      </c>
      <c r="T25" s="28">
        <v>2</v>
      </c>
      <c r="U25" s="44"/>
      <c r="V25" s="32"/>
      <c r="W25" s="32"/>
      <c r="X25" s="32"/>
      <c r="Y25" s="28">
        <v>2</v>
      </c>
      <c r="Z25" s="28">
        <v>2</v>
      </c>
      <c r="AA25" s="28">
        <v>2</v>
      </c>
      <c r="AB25" s="28">
        <v>2</v>
      </c>
      <c r="AC25" s="28">
        <v>2</v>
      </c>
      <c r="AD25" s="28">
        <v>2</v>
      </c>
      <c r="AE25" s="28">
        <v>2</v>
      </c>
      <c r="AF25" s="28">
        <v>2</v>
      </c>
      <c r="AG25" s="28">
        <v>2</v>
      </c>
      <c r="AH25" s="29">
        <v>2</v>
      </c>
      <c r="AI25" s="29">
        <v>2</v>
      </c>
      <c r="AJ25" s="29">
        <v>2</v>
      </c>
      <c r="AK25" s="29">
        <v>2</v>
      </c>
      <c r="AL25" s="28">
        <v>2</v>
      </c>
      <c r="AM25" s="29">
        <v>2</v>
      </c>
      <c r="AN25" s="29">
        <v>2</v>
      </c>
      <c r="AO25" s="29">
        <v>2</v>
      </c>
      <c r="AP25" s="29">
        <v>2</v>
      </c>
      <c r="AQ25" s="29">
        <v>2</v>
      </c>
      <c r="AR25" s="29">
        <v>2</v>
      </c>
      <c r="AS25" s="29">
        <v>2</v>
      </c>
      <c r="AT25" s="29">
        <v>2</v>
      </c>
      <c r="AU25" s="29">
        <v>2</v>
      </c>
      <c r="AV25" s="30"/>
      <c r="AW25" s="31"/>
      <c r="AX25" s="31"/>
      <c r="AY25" s="31"/>
      <c r="AZ25" s="31"/>
      <c r="BA25" s="31"/>
      <c r="BB25" s="31"/>
      <c r="BC25" s="31"/>
      <c r="BD25" s="31"/>
      <c r="BE25" s="32"/>
      <c r="BF25" s="33">
        <f>SUM(E25:T25,Y25:AU25)</f>
        <v>78</v>
      </c>
      <c r="BG25" s="79"/>
    </row>
    <row r="26" spans="1:59" ht="13.5" thickBot="1">
      <c r="A26" s="674"/>
      <c r="B26" s="570"/>
      <c r="C26" s="572"/>
      <c r="D26" s="35" t="s">
        <v>22</v>
      </c>
      <c r="E26" s="57">
        <v>1</v>
      </c>
      <c r="F26" s="57">
        <v>1</v>
      </c>
      <c r="G26" s="57">
        <v>1</v>
      </c>
      <c r="H26" s="57">
        <v>1</v>
      </c>
      <c r="I26" s="57">
        <v>1</v>
      </c>
      <c r="J26" s="57">
        <v>1</v>
      </c>
      <c r="K26" s="57">
        <v>1</v>
      </c>
      <c r="L26" s="58">
        <v>1</v>
      </c>
      <c r="M26" s="58">
        <v>1</v>
      </c>
      <c r="N26" s="58">
        <v>1</v>
      </c>
      <c r="O26" s="58">
        <v>1</v>
      </c>
      <c r="P26" s="58">
        <v>1</v>
      </c>
      <c r="Q26" s="58">
        <v>1</v>
      </c>
      <c r="R26" s="58">
        <v>1</v>
      </c>
      <c r="S26" s="58">
        <v>1</v>
      </c>
      <c r="T26" s="58">
        <v>1</v>
      </c>
      <c r="U26" s="36"/>
      <c r="V26" s="37"/>
      <c r="W26" s="37"/>
      <c r="X26" s="37"/>
      <c r="Y26" s="57">
        <v>1</v>
      </c>
      <c r="Z26" s="57">
        <v>1</v>
      </c>
      <c r="AA26" s="57">
        <v>1</v>
      </c>
      <c r="AB26" s="57">
        <v>1</v>
      </c>
      <c r="AC26" s="57">
        <v>1</v>
      </c>
      <c r="AD26" s="57">
        <v>1</v>
      </c>
      <c r="AE26" s="57">
        <v>1</v>
      </c>
      <c r="AF26" s="58">
        <v>1</v>
      </c>
      <c r="AG26" s="58">
        <v>1</v>
      </c>
      <c r="AH26" s="58">
        <v>1</v>
      </c>
      <c r="AI26" s="58">
        <v>1</v>
      </c>
      <c r="AJ26" s="58">
        <v>1</v>
      </c>
      <c r="AK26" s="58">
        <v>1</v>
      </c>
      <c r="AL26" s="58">
        <v>1</v>
      </c>
      <c r="AM26" s="58">
        <v>1</v>
      </c>
      <c r="AN26" s="58">
        <v>1</v>
      </c>
      <c r="AO26" s="57">
        <v>1</v>
      </c>
      <c r="AP26" s="57">
        <v>1</v>
      </c>
      <c r="AQ26" s="57">
        <v>1</v>
      </c>
      <c r="AR26" s="57">
        <v>1</v>
      </c>
      <c r="AS26" s="57">
        <v>1</v>
      </c>
      <c r="AT26" s="57">
        <v>1</v>
      </c>
      <c r="AU26" s="57">
        <v>1</v>
      </c>
      <c r="AV26" s="38"/>
      <c r="AW26" s="39"/>
      <c r="AX26" s="39"/>
      <c r="AY26" s="39"/>
      <c r="AZ26" s="39"/>
      <c r="BA26" s="39"/>
      <c r="BB26" s="39"/>
      <c r="BC26" s="39"/>
      <c r="BD26" s="39"/>
      <c r="BE26" s="37"/>
      <c r="BF26" s="40"/>
      <c r="BG26" s="81">
        <f>SUM(E26:T26,Y26:AU26)</f>
        <v>39</v>
      </c>
    </row>
    <row r="27" spans="1:59">
      <c r="A27" s="674"/>
      <c r="B27" s="569" t="s">
        <v>142</v>
      </c>
      <c r="C27" s="571" t="s">
        <v>146</v>
      </c>
      <c r="D27" s="28" t="s">
        <v>21</v>
      </c>
      <c r="E27" s="29">
        <v>2</v>
      </c>
      <c r="F27" s="29">
        <v>2</v>
      </c>
      <c r="G27" s="29">
        <v>2</v>
      </c>
      <c r="H27" s="29">
        <v>2</v>
      </c>
      <c r="I27" s="29">
        <v>2</v>
      </c>
      <c r="J27" s="29">
        <v>2</v>
      </c>
      <c r="K27" s="29">
        <v>2</v>
      </c>
      <c r="L27" s="28">
        <v>2</v>
      </c>
      <c r="M27" s="28">
        <v>2</v>
      </c>
      <c r="N27" s="28">
        <v>2</v>
      </c>
      <c r="O27" s="28">
        <v>2</v>
      </c>
      <c r="P27" s="28">
        <v>2</v>
      </c>
      <c r="Q27" s="28">
        <v>2</v>
      </c>
      <c r="R27" s="28">
        <v>2</v>
      </c>
      <c r="S27" s="28">
        <v>2</v>
      </c>
      <c r="T27" s="28">
        <v>2</v>
      </c>
      <c r="U27" s="44"/>
      <c r="V27" s="32"/>
      <c r="W27" s="32"/>
      <c r="X27" s="32"/>
      <c r="Y27" s="28">
        <v>2</v>
      </c>
      <c r="Z27" s="28">
        <v>2</v>
      </c>
      <c r="AA27" s="28">
        <v>2</v>
      </c>
      <c r="AB27" s="28">
        <v>2</v>
      </c>
      <c r="AC27" s="28">
        <v>2</v>
      </c>
      <c r="AD27" s="28">
        <v>2</v>
      </c>
      <c r="AE27" s="28">
        <v>2</v>
      </c>
      <c r="AF27" s="28">
        <v>2</v>
      </c>
      <c r="AG27" s="28">
        <v>2</v>
      </c>
      <c r="AH27" s="29">
        <v>2</v>
      </c>
      <c r="AI27" s="29">
        <v>2</v>
      </c>
      <c r="AJ27" s="29">
        <v>2</v>
      </c>
      <c r="AK27" s="29">
        <v>2</v>
      </c>
      <c r="AL27" s="28">
        <v>2</v>
      </c>
      <c r="AM27" s="29">
        <v>2</v>
      </c>
      <c r="AN27" s="29">
        <v>2</v>
      </c>
      <c r="AO27" s="29">
        <v>2</v>
      </c>
      <c r="AP27" s="29">
        <v>2</v>
      </c>
      <c r="AQ27" s="29">
        <v>2</v>
      </c>
      <c r="AR27" s="29">
        <v>2</v>
      </c>
      <c r="AS27" s="29">
        <v>2</v>
      </c>
      <c r="AT27" s="29">
        <v>2</v>
      </c>
      <c r="AU27" s="29">
        <v>2</v>
      </c>
      <c r="AV27" s="30"/>
      <c r="AW27" s="31"/>
      <c r="AX27" s="31"/>
      <c r="AY27" s="31"/>
      <c r="AZ27" s="31"/>
      <c r="BA27" s="31"/>
      <c r="BB27" s="31"/>
      <c r="BC27" s="31"/>
      <c r="BD27" s="31"/>
      <c r="BE27" s="32"/>
      <c r="BF27" s="33">
        <f>SUM(E27:T27,Y27:AU27)</f>
        <v>78</v>
      </c>
      <c r="BG27" s="79"/>
    </row>
    <row r="28" spans="1:59" ht="13.5" thickBot="1">
      <c r="A28" s="674"/>
      <c r="B28" s="570"/>
      <c r="C28" s="572"/>
      <c r="D28" s="35" t="s">
        <v>22</v>
      </c>
      <c r="E28" s="57">
        <v>1</v>
      </c>
      <c r="F28" s="57">
        <v>1</v>
      </c>
      <c r="G28" s="57">
        <v>1</v>
      </c>
      <c r="H28" s="57">
        <v>1</v>
      </c>
      <c r="I28" s="57">
        <v>1</v>
      </c>
      <c r="J28" s="57">
        <v>1</v>
      </c>
      <c r="K28" s="57">
        <v>1</v>
      </c>
      <c r="L28" s="58">
        <v>1</v>
      </c>
      <c r="M28" s="58">
        <v>1</v>
      </c>
      <c r="N28" s="58">
        <v>1</v>
      </c>
      <c r="O28" s="58">
        <v>1</v>
      </c>
      <c r="P28" s="58">
        <v>1</v>
      </c>
      <c r="Q28" s="58">
        <v>1</v>
      </c>
      <c r="R28" s="58">
        <v>1</v>
      </c>
      <c r="S28" s="58">
        <v>1</v>
      </c>
      <c r="T28" s="58">
        <v>1</v>
      </c>
      <c r="U28" s="36"/>
      <c r="V28" s="37"/>
      <c r="W28" s="37"/>
      <c r="X28" s="37"/>
      <c r="Y28" s="58">
        <v>1</v>
      </c>
      <c r="Z28" s="58">
        <v>1</v>
      </c>
      <c r="AA28" s="58">
        <v>1</v>
      </c>
      <c r="AB28" s="58">
        <v>1</v>
      </c>
      <c r="AC28" s="58">
        <v>1</v>
      </c>
      <c r="AD28" s="58">
        <v>1</v>
      </c>
      <c r="AE28" s="58">
        <v>1</v>
      </c>
      <c r="AF28" s="58">
        <v>1</v>
      </c>
      <c r="AG28" s="58">
        <v>1</v>
      </c>
      <c r="AH28" s="57">
        <v>1</v>
      </c>
      <c r="AI28" s="57">
        <v>1</v>
      </c>
      <c r="AJ28" s="57">
        <v>1</v>
      </c>
      <c r="AK28" s="57">
        <v>1</v>
      </c>
      <c r="AL28" s="58">
        <v>1</v>
      </c>
      <c r="AM28" s="57">
        <v>1</v>
      </c>
      <c r="AN28" s="57">
        <v>1</v>
      </c>
      <c r="AO28" s="57">
        <v>1</v>
      </c>
      <c r="AP28" s="57">
        <v>1</v>
      </c>
      <c r="AQ28" s="57">
        <v>1</v>
      </c>
      <c r="AR28" s="57">
        <v>1</v>
      </c>
      <c r="AS28" s="57">
        <v>1</v>
      </c>
      <c r="AT28" s="57">
        <v>1</v>
      </c>
      <c r="AU28" s="57">
        <v>1</v>
      </c>
      <c r="AV28" s="38"/>
      <c r="AW28" s="39"/>
      <c r="AX28" s="39"/>
      <c r="AY28" s="39"/>
      <c r="AZ28" s="39"/>
      <c r="BA28" s="39"/>
      <c r="BB28" s="39"/>
      <c r="BC28" s="39"/>
      <c r="BD28" s="39"/>
      <c r="BE28" s="37"/>
      <c r="BF28" s="40"/>
      <c r="BG28" s="81">
        <f>SUM(E28:T28,Y28:AU28)</f>
        <v>39</v>
      </c>
    </row>
    <row r="29" spans="1:59">
      <c r="A29" s="674"/>
      <c r="B29" s="569" t="s">
        <v>143</v>
      </c>
      <c r="C29" s="571" t="s">
        <v>147</v>
      </c>
      <c r="D29" s="28" t="s">
        <v>21</v>
      </c>
      <c r="E29" s="29">
        <v>3</v>
      </c>
      <c r="F29" s="29">
        <v>3</v>
      </c>
      <c r="G29" s="29">
        <v>3</v>
      </c>
      <c r="H29" s="29">
        <v>3</v>
      </c>
      <c r="I29" s="29">
        <v>3</v>
      </c>
      <c r="J29" s="29">
        <v>3</v>
      </c>
      <c r="K29" s="29">
        <v>3</v>
      </c>
      <c r="L29" s="28">
        <v>3</v>
      </c>
      <c r="M29" s="28">
        <v>3</v>
      </c>
      <c r="N29" s="28">
        <v>3</v>
      </c>
      <c r="O29" s="28">
        <v>3</v>
      </c>
      <c r="P29" s="28">
        <v>3</v>
      </c>
      <c r="Q29" s="28">
        <v>3</v>
      </c>
      <c r="R29" s="28">
        <v>3</v>
      </c>
      <c r="S29" s="28">
        <v>3</v>
      </c>
      <c r="T29" s="28">
        <v>3</v>
      </c>
      <c r="U29" s="44"/>
      <c r="V29" s="32"/>
      <c r="W29" s="32"/>
      <c r="X29" s="32"/>
      <c r="Y29" s="28">
        <v>3</v>
      </c>
      <c r="Z29" s="28">
        <v>3</v>
      </c>
      <c r="AA29" s="28">
        <v>3</v>
      </c>
      <c r="AB29" s="28">
        <v>3</v>
      </c>
      <c r="AC29" s="28">
        <v>3</v>
      </c>
      <c r="AD29" s="28">
        <v>3</v>
      </c>
      <c r="AE29" s="28">
        <v>3</v>
      </c>
      <c r="AF29" s="28">
        <v>3</v>
      </c>
      <c r="AG29" s="28">
        <v>3</v>
      </c>
      <c r="AH29" s="29">
        <v>3</v>
      </c>
      <c r="AI29" s="29">
        <v>3</v>
      </c>
      <c r="AJ29" s="29">
        <v>3</v>
      </c>
      <c r="AK29" s="29">
        <v>3</v>
      </c>
      <c r="AL29" s="28">
        <v>3</v>
      </c>
      <c r="AM29" s="29">
        <v>3</v>
      </c>
      <c r="AN29" s="29">
        <v>3</v>
      </c>
      <c r="AO29" s="29">
        <v>3</v>
      </c>
      <c r="AP29" s="29">
        <v>3</v>
      </c>
      <c r="AQ29" s="29">
        <v>3</v>
      </c>
      <c r="AR29" s="29">
        <v>3</v>
      </c>
      <c r="AS29" s="29">
        <v>3</v>
      </c>
      <c r="AT29" s="29">
        <v>3</v>
      </c>
      <c r="AU29" s="29">
        <v>3</v>
      </c>
      <c r="AV29" s="30"/>
      <c r="AW29" s="31"/>
      <c r="AX29" s="31"/>
      <c r="AY29" s="31"/>
      <c r="AZ29" s="31"/>
      <c r="BA29" s="31"/>
      <c r="BB29" s="31"/>
      <c r="BC29" s="31"/>
      <c r="BD29" s="31"/>
      <c r="BE29" s="32"/>
      <c r="BF29" s="33">
        <f>SUM(E29:T29,Y29:AU29)</f>
        <v>117</v>
      </c>
      <c r="BG29" s="79"/>
    </row>
    <row r="30" spans="1:59" ht="13.5" thickBot="1">
      <c r="A30" s="674"/>
      <c r="B30" s="570"/>
      <c r="C30" s="572"/>
      <c r="D30" s="35" t="s">
        <v>22</v>
      </c>
      <c r="E30" s="57">
        <v>1.5</v>
      </c>
      <c r="F30" s="57">
        <v>1.5</v>
      </c>
      <c r="G30" s="57">
        <v>1.5</v>
      </c>
      <c r="H30" s="57">
        <v>1.5</v>
      </c>
      <c r="I30" s="57">
        <v>1.5</v>
      </c>
      <c r="J30" s="57">
        <v>1.5</v>
      </c>
      <c r="K30" s="57">
        <v>1.5</v>
      </c>
      <c r="L30" s="57">
        <v>1.5</v>
      </c>
      <c r="M30" s="57">
        <v>1.5</v>
      </c>
      <c r="N30" s="57">
        <v>1.5</v>
      </c>
      <c r="O30" s="57">
        <v>1.5</v>
      </c>
      <c r="P30" s="57">
        <v>1.5</v>
      </c>
      <c r="Q30" s="57">
        <v>1.5</v>
      </c>
      <c r="R30" s="57">
        <v>1.5</v>
      </c>
      <c r="S30" s="57">
        <v>1.5</v>
      </c>
      <c r="T30" s="57">
        <v>1.5</v>
      </c>
      <c r="U30" s="36"/>
      <c r="V30" s="37"/>
      <c r="W30" s="37"/>
      <c r="X30" s="37"/>
      <c r="Y30" s="57">
        <v>1.5</v>
      </c>
      <c r="Z30" s="57">
        <v>1.5</v>
      </c>
      <c r="AA30" s="57">
        <v>1.5</v>
      </c>
      <c r="AB30" s="57">
        <v>1.5</v>
      </c>
      <c r="AC30" s="57">
        <v>1.5</v>
      </c>
      <c r="AD30" s="57">
        <v>1.5</v>
      </c>
      <c r="AE30" s="57">
        <v>1.5</v>
      </c>
      <c r="AF30" s="57">
        <v>1.5</v>
      </c>
      <c r="AG30" s="57">
        <v>1.5</v>
      </c>
      <c r="AH30" s="57">
        <v>1.5</v>
      </c>
      <c r="AI30" s="57">
        <v>1.5</v>
      </c>
      <c r="AJ30" s="57">
        <v>1.5</v>
      </c>
      <c r="AK30" s="57">
        <v>1.5</v>
      </c>
      <c r="AL30" s="57">
        <v>1.5</v>
      </c>
      <c r="AM30" s="57">
        <v>1.5</v>
      </c>
      <c r="AN30" s="57">
        <v>1.5</v>
      </c>
      <c r="AO30" s="57">
        <v>1.5</v>
      </c>
      <c r="AP30" s="57">
        <v>1.5</v>
      </c>
      <c r="AQ30" s="57">
        <v>1.5</v>
      </c>
      <c r="AR30" s="57">
        <v>1.5</v>
      </c>
      <c r="AS30" s="57">
        <v>1.5</v>
      </c>
      <c r="AT30" s="57">
        <v>1.5</v>
      </c>
      <c r="AU30" s="57">
        <v>1.5</v>
      </c>
      <c r="AV30" s="38"/>
      <c r="AW30" s="39"/>
      <c r="AX30" s="39"/>
      <c r="AY30" s="39"/>
      <c r="AZ30" s="39"/>
      <c r="BA30" s="39"/>
      <c r="BB30" s="39"/>
      <c r="BC30" s="39"/>
      <c r="BD30" s="39"/>
      <c r="BE30" s="37"/>
      <c r="BF30" s="40"/>
      <c r="BG30" s="81">
        <f>SUM(E30:T30,Y30:AU30)</f>
        <v>58.5</v>
      </c>
    </row>
    <row r="31" spans="1:59">
      <c r="A31" s="674"/>
      <c r="B31" s="569" t="s">
        <v>144</v>
      </c>
      <c r="C31" s="571" t="s">
        <v>148</v>
      </c>
      <c r="D31" s="28" t="s">
        <v>21</v>
      </c>
      <c r="E31" s="29">
        <v>3</v>
      </c>
      <c r="F31" s="29">
        <v>3</v>
      </c>
      <c r="G31" s="29">
        <v>3</v>
      </c>
      <c r="H31" s="29">
        <v>3</v>
      </c>
      <c r="I31" s="29">
        <v>3</v>
      </c>
      <c r="J31" s="29">
        <v>3</v>
      </c>
      <c r="K31" s="29">
        <v>3</v>
      </c>
      <c r="L31" s="28">
        <v>3</v>
      </c>
      <c r="M31" s="28">
        <v>3</v>
      </c>
      <c r="N31" s="28">
        <v>3</v>
      </c>
      <c r="O31" s="28">
        <v>3</v>
      </c>
      <c r="P31" s="28">
        <v>3</v>
      </c>
      <c r="Q31" s="28">
        <v>3</v>
      </c>
      <c r="R31" s="28">
        <v>3</v>
      </c>
      <c r="S31" s="28">
        <v>3</v>
      </c>
      <c r="T31" s="28">
        <v>2</v>
      </c>
      <c r="U31" s="44"/>
      <c r="V31" s="32"/>
      <c r="W31" s="32"/>
      <c r="X31" s="32"/>
      <c r="Y31" s="28">
        <v>1</v>
      </c>
      <c r="Z31" s="28">
        <v>1</v>
      </c>
      <c r="AA31" s="28">
        <v>1</v>
      </c>
      <c r="AB31" s="28">
        <v>1</v>
      </c>
      <c r="AC31" s="28">
        <v>1</v>
      </c>
      <c r="AD31" s="28">
        <v>1</v>
      </c>
      <c r="AE31" s="28">
        <v>1</v>
      </c>
      <c r="AF31" s="28">
        <v>1</v>
      </c>
      <c r="AG31" s="28">
        <v>1</v>
      </c>
      <c r="AH31" s="29">
        <v>1</v>
      </c>
      <c r="AI31" s="29">
        <v>1</v>
      </c>
      <c r="AJ31" s="29">
        <v>1</v>
      </c>
      <c r="AK31" s="29">
        <v>1</v>
      </c>
      <c r="AL31" s="28">
        <v>1</v>
      </c>
      <c r="AM31" s="29">
        <v>1</v>
      </c>
      <c r="AN31" s="29">
        <v>1</v>
      </c>
      <c r="AO31" s="29">
        <v>1</v>
      </c>
      <c r="AP31" s="29">
        <v>1</v>
      </c>
      <c r="AQ31" s="29">
        <v>1</v>
      </c>
      <c r="AR31" s="29">
        <v>1</v>
      </c>
      <c r="AS31" s="29">
        <v>1</v>
      </c>
      <c r="AT31" s="29">
        <v>1</v>
      </c>
      <c r="AU31" s="29">
        <v>1</v>
      </c>
      <c r="AV31" s="30"/>
      <c r="AW31" s="31"/>
      <c r="AX31" s="31"/>
      <c r="AY31" s="31"/>
      <c r="AZ31" s="31"/>
      <c r="BA31" s="31"/>
      <c r="BB31" s="31"/>
      <c r="BC31" s="31"/>
      <c r="BD31" s="31"/>
      <c r="BE31" s="32"/>
      <c r="BF31" s="33">
        <f>SUM(E31:T31,Y31:AU31)</f>
        <v>70</v>
      </c>
      <c r="BG31" s="79"/>
    </row>
    <row r="32" spans="1:59" ht="13.5" thickBot="1">
      <c r="A32" s="674"/>
      <c r="B32" s="570"/>
      <c r="C32" s="572"/>
      <c r="D32" s="35" t="s">
        <v>22</v>
      </c>
      <c r="E32" s="57">
        <v>1.5</v>
      </c>
      <c r="F32" s="57">
        <v>1.5</v>
      </c>
      <c r="G32" s="57">
        <v>1.5</v>
      </c>
      <c r="H32" s="57">
        <v>1.5</v>
      </c>
      <c r="I32" s="57">
        <v>1.5</v>
      </c>
      <c r="J32" s="57">
        <v>1.5</v>
      </c>
      <c r="K32" s="57">
        <v>1.5</v>
      </c>
      <c r="L32" s="57">
        <v>1.5</v>
      </c>
      <c r="M32" s="57">
        <v>1.5</v>
      </c>
      <c r="N32" s="57">
        <v>1.5</v>
      </c>
      <c r="O32" s="57">
        <v>1.5</v>
      </c>
      <c r="P32" s="57">
        <v>1.5</v>
      </c>
      <c r="Q32" s="57">
        <v>1.5</v>
      </c>
      <c r="R32" s="57">
        <v>1.5</v>
      </c>
      <c r="S32" s="57">
        <v>1.5</v>
      </c>
      <c r="T32" s="58">
        <v>1</v>
      </c>
      <c r="U32" s="36"/>
      <c r="V32" s="37"/>
      <c r="W32" s="37"/>
      <c r="X32" s="37"/>
      <c r="Y32" s="58">
        <v>0.5</v>
      </c>
      <c r="Z32" s="58">
        <v>0.5</v>
      </c>
      <c r="AA32" s="58">
        <v>0.5</v>
      </c>
      <c r="AB32" s="58">
        <v>0.5</v>
      </c>
      <c r="AC32" s="58">
        <v>0.5</v>
      </c>
      <c r="AD32" s="58">
        <v>0.5</v>
      </c>
      <c r="AE32" s="58">
        <v>0.5</v>
      </c>
      <c r="AF32" s="58">
        <v>0.5</v>
      </c>
      <c r="AG32" s="58">
        <v>0.5</v>
      </c>
      <c r="AH32" s="58">
        <v>0.5</v>
      </c>
      <c r="AI32" s="58">
        <v>0.5</v>
      </c>
      <c r="AJ32" s="58">
        <v>0.5</v>
      </c>
      <c r="AK32" s="58">
        <v>0.5</v>
      </c>
      <c r="AL32" s="58">
        <v>0.5</v>
      </c>
      <c r="AM32" s="58">
        <v>0.5</v>
      </c>
      <c r="AN32" s="58">
        <v>0.5</v>
      </c>
      <c r="AO32" s="58">
        <v>0.5</v>
      </c>
      <c r="AP32" s="58">
        <v>0.5</v>
      </c>
      <c r="AQ32" s="58">
        <v>0.5</v>
      </c>
      <c r="AR32" s="58">
        <v>0.5</v>
      </c>
      <c r="AS32" s="58">
        <v>0.5</v>
      </c>
      <c r="AT32" s="58">
        <v>0.5</v>
      </c>
      <c r="AU32" s="58">
        <v>0.5</v>
      </c>
      <c r="AV32" s="38"/>
      <c r="AW32" s="39"/>
      <c r="AX32" s="39"/>
      <c r="AY32" s="39"/>
      <c r="AZ32" s="39"/>
      <c r="BA32" s="39"/>
      <c r="BB32" s="39"/>
      <c r="BC32" s="39"/>
      <c r="BD32" s="39"/>
      <c r="BE32" s="37"/>
      <c r="BF32" s="40"/>
      <c r="BG32" s="81">
        <f>SUM(E32:T32,Y32:AU32)</f>
        <v>35</v>
      </c>
    </row>
    <row r="33" spans="1:59">
      <c r="A33" s="674"/>
      <c r="B33" s="657" t="s">
        <v>156</v>
      </c>
      <c r="C33" s="681" t="s">
        <v>149</v>
      </c>
      <c r="D33" s="45" t="s">
        <v>21</v>
      </c>
      <c r="E33" s="46">
        <f>SUM(E35,E37,E39)</f>
        <v>13</v>
      </c>
      <c r="F33" s="46">
        <f t="shared" ref="F33:T33" si="4">SUM(F35,F37,F39)</f>
        <v>13</v>
      </c>
      <c r="G33" s="46">
        <f t="shared" si="4"/>
        <v>13</v>
      </c>
      <c r="H33" s="46">
        <f t="shared" si="4"/>
        <v>13</v>
      </c>
      <c r="I33" s="46">
        <f t="shared" si="4"/>
        <v>13</v>
      </c>
      <c r="J33" s="46">
        <f t="shared" si="4"/>
        <v>13</v>
      </c>
      <c r="K33" s="46">
        <f t="shared" si="4"/>
        <v>13</v>
      </c>
      <c r="L33" s="46">
        <f t="shared" si="4"/>
        <v>13</v>
      </c>
      <c r="M33" s="46">
        <f t="shared" si="4"/>
        <v>13</v>
      </c>
      <c r="N33" s="46">
        <f t="shared" si="4"/>
        <v>13</v>
      </c>
      <c r="O33" s="46">
        <f t="shared" si="4"/>
        <v>13</v>
      </c>
      <c r="P33" s="46">
        <f t="shared" si="4"/>
        <v>13</v>
      </c>
      <c r="Q33" s="46">
        <f t="shared" si="4"/>
        <v>13</v>
      </c>
      <c r="R33" s="46">
        <f t="shared" si="4"/>
        <v>13</v>
      </c>
      <c r="S33" s="46">
        <f t="shared" si="4"/>
        <v>13</v>
      </c>
      <c r="T33" s="46">
        <f t="shared" si="4"/>
        <v>14</v>
      </c>
      <c r="U33" s="30"/>
      <c r="V33" s="31"/>
      <c r="W33" s="31"/>
      <c r="X33" s="31"/>
      <c r="Y33" s="46">
        <f t="shared" ref="Y33:AU33" si="5">SUM(Y35,Y37,Y39)</f>
        <v>15</v>
      </c>
      <c r="Z33" s="46">
        <f t="shared" si="5"/>
        <v>15</v>
      </c>
      <c r="AA33" s="46">
        <f t="shared" si="5"/>
        <v>15</v>
      </c>
      <c r="AB33" s="46">
        <f t="shared" si="5"/>
        <v>15</v>
      </c>
      <c r="AC33" s="46">
        <f t="shared" si="5"/>
        <v>15</v>
      </c>
      <c r="AD33" s="46">
        <f t="shared" si="5"/>
        <v>15</v>
      </c>
      <c r="AE33" s="46">
        <f t="shared" si="5"/>
        <v>15</v>
      </c>
      <c r="AF33" s="46">
        <f t="shared" si="5"/>
        <v>15</v>
      </c>
      <c r="AG33" s="46">
        <f t="shared" si="5"/>
        <v>15</v>
      </c>
      <c r="AH33" s="46">
        <f t="shared" si="5"/>
        <v>15</v>
      </c>
      <c r="AI33" s="46">
        <f t="shared" si="5"/>
        <v>15</v>
      </c>
      <c r="AJ33" s="46">
        <f t="shared" si="5"/>
        <v>15</v>
      </c>
      <c r="AK33" s="46">
        <f t="shared" si="5"/>
        <v>15</v>
      </c>
      <c r="AL33" s="46">
        <f t="shared" si="5"/>
        <v>15</v>
      </c>
      <c r="AM33" s="46">
        <f t="shared" si="5"/>
        <v>15</v>
      </c>
      <c r="AN33" s="46">
        <f t="shared" si="5"/>
        <v>15</v>
      </c>
      <c r="AO33" s="46">
        <f t="shared" si="5"/>
        <v>15</v>
      </c>
      <c r="AP33" s="46">
        <f t="shared" si="5"/>
        <v>15</v>
      </c>
      <c r="AQ33" s="46">
        <f t="shared" si="5"/>
        <v>15</v>
      </c>
      <c r="AR33" s="46">
        <f t="shared" si="5"/>
        <v>15</v>
      </c>
      <c r="AS33" s="46">
        <f t="shared" si="5"/>
        <v>15</v>
      </c>
      <c r="AT33" s="46">
        <f t="shared" si="5"/>
        <v>15</v>
      </c>
      <c r="AU33" s="46">
        <f t="shared" si="5"/>
        <v>15</v>
      </c>
      <c r="AV33" s="30"/>
      <c r="AW33" s="31"/>
      <c r="AX33" s="31"/>
      <c r="AY33" s="31"/>
      <c r="AZ33" s="31"/>
      <c r="BA33" s="31"/>
      <c r="BB33" s="31"/>
      <c r="BC33" s="31"/>
      <c r="BD33" s="31"/>
      <c r="BE33" s="32"/>
      <c r="BF33" s="46">
        <f>SUM(BF35,BF37,BF39)</f>
        <v>554</v>
      </c>
      <c r="BG33" s="79"/>
    </row>
    <row r="34" spans="1:59" ht="14.25" thickBot="1">
      <c r="A34" s="674"/>
      <c r="B34" s="658"/>
      <c r="C34" s="699"/>
      <c r="D34" s="47" t="s">
        <v>22</v>
      </c>
      <c r="E34" s="56">
        <f>SUM(E36,E38,E40)</f>
        <v>6.5</v>
      </c>
      <c r="F34" s="56">
        <f t="shared" ref="F34:T34" si="6">SUM(F36,F38,F40)</f>
        <v>6.5</v>
      </c>
      <c r="G34" s="56">
        <f t="shared" si="6"/>
        <v>6.5</v>
      </c>
      <c r="H34" s="56">
        <f t="shared" si="6"/>
        <v>6.5</v>
      </c>
      <c r="I34" s="56">
        <f t="shared" si="6"/>
        <v>6.5</v>
      </c>
      <c r="J34" s="56">
        <f t="shared" si="6"/>
        <v>6.5</v>
      </c>
      <c r="K34" s="56">
        <f t="shared" si="6"/>
        <v>6.5</v>
      </c>
      <c r="L34" s="56">
        <f t="shared" si="6"/>
        <v>6.5</v>
      </c>
      <c r="M34" s="56">
        <f t="shared" si="6"/>
        <v>6.5</v>
      </c>
      <c r="N34" s="56">
        <f t="shared" si="6"/>
        <v>6.5</v>
      </c>
      <c r="O34" s="56">
        <f t="shared" si="6"/>
        <v>6.5</v>
      </c>
      <c r="P34" s="56">
        <f t="shared" si="6"/>
        <v>6.5</v>
      </c>
      <c r="Q34" s="56">
        <f t="shared" si="6"/>
        <v>6.5</v>
      </c>
      <c r="R34" s="56">
        <f t="shared" si="6"/>
        <v>6.5</v>
      </c>
      <c r="S34" s="56">
        <f t="shared" si="6"/>
        <v>6.5</v>
      </c>
      <c r="T34" s="56">
        <f t="shared" si="6"/>
        <v>7</v>
      </c>
      <c r="U34" s="38"/>
      <c r="V34" s="39"/>
      <c r="W34" s="39"/>
      <c r="X34" s="39"/>
      <c r="Y34" s="48">
        <f t="shared" ref="Y34:AU34" si="7">SUM(Y36,Y38,Y40)</f>
        <v>7.5</v>
      </c>
      <c r="Z34" s="48">
        <f t="shared" si="7"/>
        <v>7.5</v>
      </c>
      <c r="AA34" s="48">
        <f t="shared" si="7"/>
        <v>7.5</v>
      </c>
      <c r="AB34" s="48">
        <f t="shared" si="7"/>
        <v>7.5</v>
      </c>
      <c r="AC34" s="48">
        <f t="shared" si="7"/>
        <v>7.5</v>
      </c>
      <c r="AD34" s="48">
        <f t="shared" si="7"/>
        <v>7.5</v>
      </c>
      <c r="AE34" s="48">
        <f t="shared" si="7"/>
        <v>7.5</v>
      </c>
      <c r="AF34" s="48">
        <f t="shared" si="7"/>
        <v>7.5</v>
      </c>
      <c r="AG34" s="48">
        <f t="shared" si="7"/>
        <v>7.5</v>
      </c>
      <c r="AH34" s="48">
        <f t="shared" si="7"/>
        <v>7.5</v>
      </c>
      <c r="AI34" s="48">
        <f t="shared" si="7"/>
        <v>7.5</v>
      </c>
      <c r="AJ34" s="48">
        <f t="shared" si="7"/>
        <v>7.5</v>
      </c>
      <c r="AK34" s="48">
        <f t="shared" si="7"/>
        <v>7.5</v>
      </c>
      <c r="AL34" s="48">
        <f t="shared" si="7"/>
        <v>7.5</v>
      </c>
      <c r="AM34" s="48">
        <f t="shared" si="7"/>
        <v>7.5</v>
      </c>
      <c r="AN34" s="48">
        <f t="shared" si="7"/>
        <v>7.5</v>
      </c>
      <c r="AO34" s="48">
        <f t="shared" si="7"/>
        <v>7.5</v>
      </c>
      <c r="AP34" s="48">
        <f t="shared" si="7"/>
        <v>7.5</v>
      </c>
      <c r="AQ34" s="48">
        <f t="shared" si="7"/>
        <v>7.5</v>
      </c>
      <c r="AR34" s="48">
        <f t="shared" si="7"/>
        <v>7.5</v>
      </c>
      <c r="AS34" s="48">
        <f t="shared" si="7"/>
        <v>7.5</v>
      </c>
      <c r="AT34" s="48">
        <f t="shared" si="7"/>
        <v>7.5</v>
      </c>
      <c r="AU34" s="48">
        <f t="shared" si="7"/>
        <v>7.5</v>
      </c>
      <c r="AV34" s="38"/>
      <c r="AW34" s="39"/>
      <c r="AX34" s="39"/>
      <c r="AY34" s="39"/>
      <c r="AZ34" s="39"/>
      <c r="BA34" s="39"/>
      <c r="BB34" s="39"/>
      <c r="BC34" s="39"/>
      <c r="BD34" s="39"/>
      <c r="BE34" s="37"/>
      <c r="BF34" s="40"/>
      <c r="BG34" s="80">
        <f>SUM(BG40,BG38,BG36)</f>
        <v>277</v>
      </c>
    </row>
    <row r="35" spans="1:59">
      <c r="A35" s="674"/>
      <c r="B35" s="569" t="s">
        <v>150</v>
      </c>
      <c r="C35" s="571" t="s">
        <v>153</v>
      </c>
      <c r="D35" s="28" t="s">
        <v>21</v>
      </c>
      <c r="E35" s="29">
        <v>8</v>
      </c>
      <c r="F35" s="29">
        <v>8</v>
      </c>
      <c r="G35" s="29">
        <v>8</v>
      </c>
      <c r="H35" s="29">
        <v>8</v>
      </c>
      <c r="I35" s="29">
        <v>8</v>
      </c>
      <c r="J35" s="29">
        <v>8</v>
      </c>
      <c r="K35" s="29">
        <v>8</v>
      </c>
      <c r="L35" s="28">
        <v>8</v>
      </c>
      <c r="M35" s="28">
        <v>8</v>
      </c>
      <c r="N35" s="28">
        <v>8</v>
      </c>
      <c r="O35" s="28">
        <v>8</v>
      </c>
      <c r="P35" s="28">
        <v>8</v>
      </c>
      <c r="Q35" s="28">
        <v>8</v>
      </c>
      <c r="R35" s="28">
        <v>8</v>
      </c>
      <c r="S35" s="28">
        <v>8</v>
      </c>
      <c r="T35" s="28">
        <v>9</v>
      </c>
      <c r="U35" s="44"/>
      <c r="V35" s="32"/>
      <c r="W35" s="32"/>
      <c r="X35" s="32"/>
      <c r="Y35" s="28">
        <v>7</v>
      </c>
      <c r="Z35" s="28">
        <v>7</v>
      </c>
      <c r="AA35" s="28">
        <v>7</v>
      </c>
      <c r="AB35" s="28">
        <v>7</v>
      </c>
      <c r="AC35" s="28">
        <v>7</v>
      </c>
      <c r="AD35" s="28">
        <v>7</v>
      </c>
      <c r="AE35" s="28">
        <v>7</v>
      </c>
      <c r="AF35" s="28">
        <v>7</v>
      </c>
      <c r="AG35" s="28">
        <v>7</v>
      </c>
      <c r="AH35" s="29">
        <v>7</v>
      </c>
      <c r="AI35" s="29">
        <v>7</v>
      </c>
      <c r="AJ35" s="29">
        <v>7</v>
      </c>
      <c r="AK35" s="29">
        <v>7</v>
      </c>
      <c r="AL35" s="28">
        <v>7</v>
      </c>
      <c r="AM35" s="29">
        <v>7</v>
      </c>
      <c r="AN35" s="29">
        <v>7</v>
      </c>
      <c r="AO35" s="29">
        <v>7</v>
      </c>
      <c r="AP35" s="29">
        <v>7</v>
      </c>
      <c r="AQ35" s="29">
        <v>7</v>
      </c>
      <c r="AR35" s="29">
        <v>7</v>
      </c>
      <c r="AS35" s="29">
        <v>7</v>
      </c>
      <c r="AT35" s="29">
        <v>7</v>
      </c>
      <c r="AU35" s="29">
        <v>7</v>
      </c>
      <c r="AV35" s="30"/>
      <c r="AW35" s="31"/>
      <c r="AX35" s="31"/>
      <c r="AY35" s="31"/>
      <c r="AZ35" s="31"/>
      <c r="BA35" s="31"/>
      <c r="BB35" s="31"/>
      <c r="BC35" s="31"/>
      <c r="BD35" s="31"/>
      <c r="BE35" s="32"/>
      <c r="BF35" s="33">
        <f>SUM(E35:T35,Y35:AU35)</f>
        <v>290</v>
      </c>
      <c r="BG35" s="79"/>
    </row>
    <row r="36" spans="1:59" ht="13.5" thickBot="1">
      <c r="A36" s="674"/>
      <c r="B36" s="570"/>
      <c r="C36" s="572"/>
      <c r="D36" s="35" t="s">
        <v>22</v>
      </c>
      <c r="E36" s="57">
        <v>4</v>
      </c>
      <c r="F36" s="57">
        <v>4</v>
      </c>
      <c r="G36" s="57">
        <v>4</v>
      </c>
      <c r="H36" s="57">
        <v>4</v>
      </c>
      <c r="I36" s="57">
        <v>4</v>
      </c>
      <c r="J36" s="57">
        <v>4</v>
      </c>
      <c r="K36" s="57">
        <v>4</v>
      </c>
      <c r="L36" s="57">
        <v>4</v>
      </c>
      <c r="M36" s="57">
        <v>4</v>
      </c>
      <c r="N36" s="57">
        <v>4</v>
      </c>
      <c r="O36" s="57">
        <v>4</v>
      </c>
      <c r="P36" s="57">
        <v>4</v>
      </c>
      <c r="Q36" s="57">
        <v>4</v>
      </c>
      <c r="R36" s="57">
        <v>4</v>
      </c>
      <c r="S36" s="57">
        <v>4</v>
      </c>
      <c r="T36" s="58">
        <v>4.5</v>
      </c>
      <c r="U36" s="36"/>
      <c r="V36" s="37"/>
      <c r="W36" s="37"/>
      <c r="X36" s="37"/>
      <c r="Y36" s="58">
        <v>3.5</v>
      </c>
      <c r="Z36" s="58">
        <v>3.5</v>
      </c>
      <c r="AA36" s="58">
        <v>3.5</v>
      </c>
      <c r="AB36" s="58">
        <v>3.5</v>
      </c>
      <c r="AC36" s="58">
        <v>3.5</v>
      </c>
      <c r="AD36" s="58">
        <v>3.5</v>
      </c>
      <c r="AE36" s="58">
        <v>3.5</v>
      </c>
      <c r="AF36" s="58">
        <v>3.5</v>
      </c>
      <c r="AG36" s="58">
        <v>3.5</v>
      </c>
      <c r="AH36" s="58">
        <v>3.5</v>
      </c>
      <c r="AI36" s="58">
        <v>3.5</v>
      </c>
      <c r="AJ36" s="58">
        <v>3.5</v>
      </c>
      <c r="AK36" s="58">
        <v>3.5</v>
      </c>
      <c r="AL36" s="58">
        <v>3.5</v>
      </c>
      <c r="AM36" s="58">
        <v>3.5</v>
      </c>
      <c r="AN36" s="58">
        <v>3.5</v>
      </c>
      <c r="AO36" s="58">
        <v>3.5</v>
      </c>
      <c r="AP36" s="58">
        <v>3.5</v>
      </c>
      <c r="AQ36" s="58">
        <v>3.5</v>
      </c>
      <c r="AR36" s="58">
        <v>3.5</v>
      </c>
      <c r="AS36" s="58">
        <v>3.5</v>
      </c>
      <c r="AT36" s="58">
        <v>3.5</v>
      </c>
      <c r="AU36" s="58">
        <v>3.5</v>
      </c>
      <c r="AV36" s="38"/>
      <c r="AW36" s="39"/>
      <c r="AX36" s="39"/>
      <c r="AY36" s="39"/>
      <c r="AZ36" s="39"/>
      <c r="BA36" s="39"/>
      <c r="BB36" s="39"/>
      <c r="BC36" s="39"/>
      <c r="BD36" s="39"/>
      <c r="BE36" s="37"/>
      <c r="BF36" s="40"/>
      <c r="BG36" s="81">
        <f>SUM(E36:T36,Y36:AU36)</f>
        <v>145</v>
      </c>
    </row>
    <row r="37" spans="1:59">
      <c r="A37" s="674"/>
      <c r="B37" s="569" t="s">
        <v>151</v>
      </c>
      <c r="C37" s="571" t="s">
        <v>154</v>
      </c>
      <c r="D37" s="28" t="s">
        <v>21</v>
      </c>
      <c r="E37" s="29">
        <v>2</v>
      </c>
      <c r="F37" s="29">
        <v>2</v>
      </c>
      <c r="G37" s="29">
        <v>2</v>
      </c>
      <c r="H37" s="29">
        <v>2</v>
      </c>
      <c r="I37" s="29">
        <v>2</v>
      </c>
      <c r="J37" s="29">
        <v>2</v>
      </c>
      <c r="K37" s="29">
        <v>2</v>
      </c>
      <c r="L37" s="28">
        <v>2</v>
      </c>
      <c r="M37" s="28">
        <v>2</v>
      </c>
      <c r="N37" s="28">
        <v>2</v>
      </c>
      <c r="O37" s="28">
        <v>2</v>
      </c>
      <c r="P37" s="28">
        <v>2</v>
      </c>
      <c r="Q37" s="28">
        <v>2</v>
      </c>
      <c r="R37" s="28">
        <v>2</v>
      </c>
      <c r="S37" s="28">
        <v>2</v>
      </c>
      <c r="T37" s="28">
        <v>1</v>
      </c>
      <c r="U37" s="44"/>
      <c r="V37" s="32"/>
      <c r="W37" s="32"/>
      <c r="X37" s="32"/>
      <c r="Y37" s="28">
        <v>6</v>
      </c>
      <c r="Z37" s="28">
        <v>6</v>
      </c>
      <c r="AA37" s="28">
        <v>6</v>
      </c>
      <c r="AB37" s="28">
        <v>6</v>
      </c>
      <c r="AC37" s="28">
        <v>6</v>
      </c>
      <c r="AD37" s="28">
        <v>6</v>
      </c>
      <c r="AE37" s="28">
        <v>6</v>
      </c>
      <c r="AF37" s="28">
        <v>6</v>
      </c>
      <c r="AG37" s="28">
        <v>6</v>
      </c>
      <c r="AH37" s="29">
        <v>6</v>
      </c>
      <c r="AI37" s="29">
        <v>6</v>
      </c>
      <c r="AJ37" s="29">
        <v>6</v>
      </c>
      <c r="AK37" s="29">
        <v>6</v>
      </c>
      <c r="AL37" s="28">
        <v>6</v>
      </c>
      <c r="AM37" s="29">
        <v>6</v>
      </c>
      <c r="AN37" s="29">
        <v>6</v>
      </c>
      <c r="AO37" s="29">
        <v>6</v>
      </c>
      <c r="AP37" s="29">
        <v>6</v>
      </c>
      <c r="AQ37" s="29">
        <v>6</v>
      </c>
      <c r="AR37" s="29">
        <v>6</v>
      </c>
      <c r="AS37" s="29">
        <v>6</v>
      </c>
      <c r="AT37" s="29">
        <v>6</v>
      </c>
      <c r="AU37" s="29">
        <v>6</v>
      </c>
      <c r="AV37" s="30"/>
      <c r="AW37" s="31"/>
      <c r="AX37" s="31"/>
      <c r="AY37" s="31"/>
      <c r="AZ37" s="31"/>
      <c r="BA37" s="31"/>
      <c r="BB37" s="31"/>
      <c r="BC37" s="31"/>
      <c r="BD37" s="31"/>
      <c r="BE37" s="32"/>
      <c r="BF37" s="33">
        <f>SUM(E37:T37,Y37:AU37)</f>
        <v>169</v>
      </c>
      <c r="BG37" s="79"/>
    </row>
    <row r="38" spans="1:59" ht="13.5" thickBot="1">
      <c r="A38" s="674"/>
      <c r="B38" s="570"/>
      <c r="C38" s="572"/>
      <c r="D38" s="35" t="s">
        <v>22</v>
      </c>
      <c r="E38" s="62">
        <v>1</v>
      </c>
      <c r="F38" s="62">
        <v>1</v>
      </c>
      <c r="G38" s="62">
        <v>1</v>
      </c>
      <c r="H38" s="62">
        <v>1</v>
      </c>
      <c r="I38" s="62">
        <v>1</v>
      </c>
      <c r="J38" s="62">
        <v>1</v>
      </c>
      <c r="K38" s="62">
        <v>1</v>
      </c>
      <c r="L38" s="63">
        <v>1</v>
      </c>
      <c r="M38" s="63">
        <v>1</v>
      </c>
      <c r="N38" s="63">
        <v>1</v>
      </c>
      <c r="O38" s="63">
        <v>1</v>
      </c>
      <c r="P38" s="63">
        <v>1</v>
      </c>
      <c r="Q38" s="63">
        <v>1</v>
      </c>
      <c r="R38" s="63">
        <v>1</v>
      </c>
      <c r="S38" s="63">
        <v>1</v>
      </c>
      <c r="T38" s="61">
        <v>0.5</v>
      </c>
      <c r="U38" s="36"/>
      <c r="V38" s="37"/>
      <c r="W38" s="37"/>
      <c r="X38" s="37"/>
      <c r="Y38" s="63">
        <v>3</v>
      </c>
      <c r="Z38" s="63">
        <v>3</v>
      </c>
      <c r="AA38" s="63">
        <v>3</v>
      </c>
      <c r="AB38" s="63">
        <v>3</v>
      </c>
      <c r="AC38" s="63">
        <v>3</v>
      </c>
      <c r="AD38" s="63">
        <v>3</v>
      </c>
      <c r="AE38" s="63">
        <v>3</v>
      </c>
      <c r="AF38" s="63">
        <v>3</v>
      </c>
      <c r="AG38" s="63">
        <v>3</v>
      </c>
      <c r="AH38" s="63">
        <v>3</v>
      </c>
      <c r="AI38" s="63">
        <v>3</v>
      </c>
      <c r="AJ38" s="63">
        <v>3</v>
      </c>
      <c r="AK38" s="63">
        <v>3</v>
      </c>
      <c r="AL38" s="63">
        <v>3</v>
      </c>
      <c r="AM38" s="63">
        <v>3</v>
      </c>
      <c r="AN38" s="63">
        <v>3</v>
      </c>
      <c r="AO38" s="63">
        <v>3</v>
      </c>
      <c r="AP38" s="63">
        <v>3</v>
      </c>
      <c r="AQ38" s="63">
        <v>3</v>
      </c>
      <c r="AR38" s="63">
        <v>3</v>
      </c>
      <c r="AS38" s="63">
        <v>3</v>
      </c>
      <c r="AT38" s="63">
        <v>3</v>
      </c>
      <c r="AU38" s="63">
        <v>3</v>
      </c>
      <c r="AV38" s="38"/>
      <c r="AW38" s="39"/>
      <c r="AX38" s="39"/>
      <c r="AY38" s="39"/>
      <c r="AZ38" s="39"/>
      <c r="BA38" s="39"/>
      <c r="BB38" s="39"/>
      <c r="BC38" s="39"/>
      <c r="BD38" s="39"/>
      <c r="BE38" s="37"/>
      <c r="BF38" s="40"/>
      <c r="BG38" s="81">
        <f>SUM(E38:T38,Y38:AU38)</f>
        <v>84.5</v>
      </c>
    </row>
    <row r="39" spans="1:59">
      <c r="A39" s="674"/>
      <c r="B39" s="569" t="s">
        <v>152</v>
      </c>
      <c r="C39" s="571" t="s">
        <v>155</v>
      </c>
      <c r="D39" s="28" t="s">
        <v>21</v>
      </c>
      <c r="E39" s="29">
        <v>3</v>
      </c>
      <c r="F39" s="29">
        <v>3</v>
      </c>
      <c r="G39" s="29">
        <v>3</v>
      </c>
      <c r="H39" s="29">
        <v>3</v>
      </c>
      <c r="I39" s="29">
        <v>3</v>
      </c>
      <c r="J39" s="29">
        <v>3</v>
      </c>
      <c r="K39" s="29">
        <v>3</v>
      </c>
      <c r="L39" s="28">
        <v>3</v>
      </c>
      <c r="M39" s="28">
        <v>3</v>
      </c>
      <c r="N39" s="28">
        <v>3</v>
      </c>
      <c r="O39" s="28">
        <v>3</v>
      </c>
      <c r="P39" s="28">
        <v>3</v>
      </c>
      <c r="Q39" s="28">
        <v>3</v>
      </c>
      <c r="R39" s="28">
        <v>3</v>
      </c>
      <c r="S39" s="28">
        <v>3</v>
      </c>
      <c r="T39" s="28">
        <v>4</v>
      </c>
      <c r="U39" s="44"/>
      <c r="V39" s="32"/>
      <c r="W39" s="32"/>
      <c r="X39" s="32"/>
      <c r="Y39" s="28">
        <v>2</v>
      </c>
      <c r="Z39" s="28">
        <v>2</v>
      </c>
      <c r="AA39" s="28">
        <v>2</v>
      </c>
      <c r="AB39" s="28">
        <v>2</v>
      </c>
      <c r="AC39" s="28">
        <v>2</v>
      </c>
      <c r="AD39" s="28">
        <v>2</v>
      </c>
      <c r="AE39" s="28">
        <v>2</v>
      </c>
      <c r="AF39" s="28">
        <v>2</v>
      </c>
      <c r="AG39" s="28">
        <v>2</v>
      </c>
      <c r="AH39" s="29">
        <v>2</v>
      </c>
      <c r="AI39" s="29">
        <v>2</v>
      </c>
      <c r="AJ39" s="29">
        <v>2</v>
      </c>
      <c r="AK39" s="29">
        <v>2</v>
      </c>
      <c r="AL39" s="28">
        <v>2</v>
      </c>
      <c r="AM39" s="29">
        <v>2</v>
      </c>
      <c r="AN39" s="29">
        <v>2</v>
      </c>
      <c r="AO39" s="29">
        <v>2</v>
      </c>
      <c r="AP39" s="29">
        <v>2</v>
      </c>
      <c r="AQ39" s="29">
        <v>2</v>
      </c>
      <c r="AR39" s="29">
        <v>2</v>
      </c>
      <c r="AS39" s="29">
        <v>2</v>
      </c>
      <c r="AT39" s="29">
        <v>2</v>
      </c>
      <c r="AU39" s="29">
        <v>2</v>
      </c>
      <c r="AV39" s="30"/>
      <c r="AW39" s="31"/>
      <c r="AX39" s="31"/>
      <c r="AY39" s="31"/>
      <c r="AZ39" s="31"/>
      <c r="BA39" s="31"/>
      <c r="BB39" s="31"/>
      <c r="BC39" s="31"/>
      <c r="BD39" s="31"/>
      <c r="BE39" s="32"/>
      <c r="BF39" s="33">
        <f>SUM(E39:T39,Y39:AU39)</f>
        <v>95</v>
      </c>
      <c r="BG39" s="79"/>
    </row>
    <row r="40" spans="1:59" ht="13.5" thickBot="1">
      <c r="A40" s="674"/>
      <c r="B40" s="570"/>
      <c r="C40" s="572"/>
      <c r="D40" s="35" t="s">
        <v>22</v>
      </c>
      <c r="E40" s="57">
        <v>1.5</v>
      </c>
      <c r="F40" s="57">
        <v>1.5</v>
      </c>
      <c r="G40" s="57">
        <v>1.5</v>
      </c>
      <c r="H40" s="57">
        <v>1.5</v>
      </c>
      <c r="I40" s="57">
        <v>1.5</v>
      </c>
      <c r="J40" s="57">
        <v>1.5</v>
      </c>
      <c r="K40" s="57">
        <v>1.5</v>
      </c>
      <c r="L40" s="57">
        <v>1.5</v>
      </c>
      <c r="M40" s="57">
        <v>1.5</v>
      </c>
      <c r="N40" s="57">
        <v>1.5</v>
      </c>
      <c r="O40" s="57">
        <v>1.5</v>
      </c>
      <c r="P40" s="57">
        <v>1.5</v>
      </c>
      <c r="Q40" s="57">
        <v>1.5</v>
      </c>
      <c r="R40" s="57">
        <v>1.5</v>
      </c>
      <c r="S40" s="57">
        <v>1.5</v>
      </c>
      <c r="T40" s="58">
        <v>2</v>
      </c>
      <c r="U40" s="36"/>
      <c r="V40" s="37"/>
      <c r="W40" s="37"/>
      <c r="X40" s="37"/>
      <c r="Y40" s="58">
        <v>1</v>
      </c>
      <c r="Z40" s="58">
        <v>1</v>
      </c>
      <c r="AA40" s="58">
        <v>1</v>
      </c>
      <c r="AB40" s="58">
        <v>1</v>
      </c>
      <c r="AC40" s="58">
        <v>1</v>
      </c>
      <c r="AD40" s="58">
        <v>1</v>
      </c>
      <c r="AE40" s="58">
        <v>1</v>
      </c>
      <c r="AF40" s="58">
        <v>1</v>
      </c>
      <c r="AG40" s="58">
        <v>1</v>
      </c>
      <c r="AH40" s="58">
        <v>1</v>
      </c>
      <c r="AI40" s="58">
        <v>1</v>
      </c>
      <c r="AJ40" s="58">
        <v>1</v>
      </c>
      <c r="AK40" s="58">
        <v>1</v>
      </c>
      <c r="AL40" s="58">
        <v>1</v>
      </c>
      <c r="AM40" s="58">
        <v>1</v>
      </c>
      <c r="AN40" s="58">
        <v>1</v>
      </c>
      <c r="AO40" s="58">
        <v>1</v>
      </c>
      <c r="AP40" s="58">
        <v>1</v>
      </c>
      <c r="AQ40" s="58">
        <v>1</v>
      </c>
      <c r="AR40" s="58">
        <v>1</v>
      </c>
      <c r="AS40" s="58">
        <v>1</v>
      </c>
      <c r="AT40" s="58">
        <v>1</v>
      </c>
      <c r="AU40" s="58">
        <v>1</v>
      </c>
      <c r="AV40" s="38"/>
      <c r="AW40" s="39"/>
      <c r="AX40" s="39"/>
      <c r="AY40" s="39"/>
      <c r="AZ40" s="39"/>
      <c r="BA40" s="39"/>
      <c r="BB40" s="39"/>
      <c r="BC40" s="39"/>
      <c r="BD40" s="39"/>
      <c r="BE40" s="37"/>
      <c r="BF40" s="105"/>
      <c r="BG40" s="81">
        <f>SUM(E40:T40,Y40:AU40)</f>
        <v>47.5</v>
      </c>
    </row>
    <row r="41" spans="1:59" ht="14.25" thickTop="1" thickBot="1">
      <c r="A41" s="675"/>
      <c r="B41" s="581" t="s">
        <v>75</v>
      </c>
      <c r="C41" s="683"/>
      <c r="D41" s="683"/>
      <c r="E41" s="46">
        <f>SUM(E13,E33)</f>
        <v>36</v>
      </c>
      <c r="F41" s="46">
        <f t="shared" ref="F41:T41" si="8">SUM(F13,F33)</f>
        <v>36</v>
      </c>
      <c r="G41" s="46">
        <f t="shared" si="8"/>
        <v>36</v>
      </c>
      <c r="H41" s="46">
        <f t="shared" si="8"/>
        <v>36</v>
      </c>
      <c r="I41" s="46">
        <f t="shared" si="8"/>
        <v>36</v>
      </c>
      <c r="J41" s="46">
        <f t="shared" si="8"/>
        <v>36</v>
      </c>
      <c r="K41" s="46">
        <f t="shared" si="8"/>
        <v>36</v>
      </c>
      <c r="L41" s="46">
        <f t="shared" si="8"/>
        <v>36</v>
      </c>
      <c r="M41" s="46">
        <f t="shared" si="8"/>
        <v>36</v>
      </c>
      <c r="N41" s="46">
        <f t="shared" si="8"/>
        <v>36</v>
      </c>
      <c r="O41" s="46">
        <f t="shared" si="8"/>
        <v>36</v>
      </c>
      <c r="P41" s="46">
        <f t="shared" si="8"/>
        <v>36</v>
      </c>
      <c r="Q41" s="46">
        <f t="shared" si="8"/>
        <v>36</v>
      </c>
      <c r="R41" s="46">
        <f t="shared" si="8"/>
        <v>36</v>
      </c>
      <c r="S41" s="46">
        <f t="shared" si="8"/>
        <v>36</v>
      </c>
      <c r="T41" s="46">
        <f t="shared" si="8"/>
        <v>36</v>
      </c>
      <c r="U41" s="45"/>
      <c r="V41" s="45"/>
      <c r="W41" s="45"/>
      <c r="X41" s="45"/>
      <c r="Y41" s="46">
        <f t="shared" ref="Y41:AU42" si="9">SUM(Y13,Y33)</f>
        <v>36</v>
      </c>
      <c r="Z41" s="46">
        <f t="shared" si="9"/>
        <v>36</v>
      </c>
      <c r="AA41" s="46">
        <f t="shared" si="9"/>
        <v>36</v>
      </c>
      <c r="AB41" s="46">
        <f t="shared" si="9"/>
        <v>36</v>
      </c>
      <c r="AC41" s="46">
        <f t="shared" si="9"/>
        <v>36</v>
      </c>
      <c r="AD41" s="46">
        <f t="shared" si="9"/>
        <v>36</v>
      </c>
      <c r="AE41" s="46">
        <f t="shared" si="9"/>
        <v>36</v>
      </c>
      <c r="AF41" s="46">
        <f t="shared" si="9"/>
        <v>36</v>
      </c>
      <c r="AG41" s="46">
        <f t="shared" si="9"/>
        <v>36</v>
      </c>
      <c r="AH41" s="46">
        <f t="shared" si="9"/>
        <v>36</v>
      </c>
      <c r="AI41" s="46">
        <f t="shared" si="9"/>
        <v>36</v>
      </c>
      <c r="AJ41" s="46">
        <f t="shared" si="9"/>
        <v>36</v>
      </c>
      <c r="AK41" s="46">
        <f t="shared" si="9"/>
        <v>36</v>
      </c>
      <c r="AL41" s="46">
        <f t="shared" si="9"/>
        <v>36</v>
      </c>
      <c r="AM41" s="46">
        <f t="shared" si="9"/>
        <v>36</v>
      </c>
      <c r="AN41" s="46">
        <f t="shared" si="9"/>
        <v>36</v>
      </c>
      <c r="AO41" s="46">
        <f t="shared" si="9"/>
        <v>36</v>
      </c>
      <c r="AP41" s="46">
        <f t="shared" si="9"/>
        <v>36</v>
      </c>
      <c r="AQ41" s="46">
        <f t="shared" si="9"/>
        <v>36</v>
      </c>
      <c r="AR41" s="46">
        <f t="shared" si="9"/>
        <v>36</v>
      </c>
      <c r="AS41" s="46">
        <f t="shared" si="9"/>
        <v>36</v>
      </c>
      <c r="AT41" s="46">
        <f t="shared" si="9"/>
        <v>36</v>
      </c>
      <c r="AU41" s="46">
        <f t="shared" si="9"/>
        <v>36</v>
      </c>
      <c r="AV41" s="33"/>
      <c r="AW41" s="33"/>
      <c r="AX41" s="33"/>
      <c r="AY41" s="33"/>
      <c r="AZ41" s="33"/>
      <c r="BA41" s="33"/>
      <c r="BB41" s="33"/>
      <c r="BC41" s="33"/>
      <c r="BD41" s="33"/>
      <c r="BE41" s="133"/>
      <c r="BF41" s="107">
        <f>SUM(E41:BE41)</f>
        <v>1404</v>
      </c>
      <c r="BG41" s="108"/>
    </row>
    <row r="42" spans="1:59" ht="14.25" thickTop="1">
      <c r="A42" s="675"/>
      <c r="B42" s="620" t="s">
        <v>76</v>
      </c>
      <c r="C42" s="684"/>
      <c r="D42" s="684"/>
      <c r="E42" s="55">
        <f>SUM(E14,E34)</f>
        <v>18</v>
      </c>
      <c r="F42" s="55">
        <f t="shared" ref="F42:T42" si="10">SUM(F14,F34)</f>
        <v>18</v>
      </c>
      <c r="G42" s="55">
        <f t="shared" si="10"/>
        <v>18</v>
      </c>
      <c r="H42" s="55">
        <f t="shared" si="10"/>
        <v>18</v>
      </c>
      <c r="I42" s="55">
        <f t="shared" si="10"/>
        <v>18</v>
      </c>
      <c r="J42" s="55">
        <f t="shared" si="10"/>
        <v>18</v>
      </c>
      <c r="K42" s="55">
        <f t="shared" si="10"/>
        <v>18</v>
      </c>
      <c r="L42" s="55">
        <f t="shared" si="10"/>
        <v>18</v>
      </c>
      <c r="M42" s="55">
        <f t="shared" si="10"/>
        <v>18</v>
      </c>
      <c r="N42" s="55">
        <f t="shared" si="10"/>
        <v>18</v>
      </c>
      <c r="O42" s="55">
        <f t="shared" si="10"/>
        <v>18</v>
      </c>
      <c r="P42" s="55">
        <f t="shared" si="10"/>
        <v>18</v>
      </c>
      <c r="Q42" s="55">
        <f t="shared" si="10"/>
        <v>18</v>
      </c>
      <c r="R42" s="55">
        <f t="shared" si="10"/>
        <v>18</v>
      </c>
      <c r="S42" s="55">
        <f t="shared" si="10"/>
        <v>18</v>
      </c>
      <c r="T42" s="55">
        <f t="shared" si="10"/>
        <v>18</v>
      </c>
      <c r="U42" s="20"/>
      <c r="V42" s="20"/>
      <c r="W42" s="20"/>
      <c r="X42" s="20"/>
      <c r="Y42" s="55">
        <f t="shared" si="9"/>
        <v>18</v>
      </c>
      <c r="Z42" s="55">
        <f t="shared" si="9"/>
        <v>18</v>
      </c>
      <c r="AA42" s="55">
        <f t="shared" si="9"/>
        <v>18</v>
      </c>
      <c r="AB42" s="55">
        <f t="shared" si="9"/>
        <v>18</v>
      </c>
      <c r="AC42" s="55">
        <f t="shared" si="9"/>
        <v>18</v>
      </c>
      <c r="AD42" s="55">
        <f t="shared" si="9"/>
        <v>18</v>
      </c>
      <c r="AE42" s="55">
        <f t="shared" si="9"/>
        <v>18</v>
      </c>
      <c r="AF42" s="55">
        <f t="shared" si="9"/>
        <v>18</v>
      </c>
      <c r="AG42" s="55">
        <f t="shared" si="9"/>
        <v>18</v>
      </c>
      <c r="AH42" s="55">
        <f t="shared" si="9"/>
        <v>18</v>
      </c>
      <c r="AI42" s="55">
        <f t="shared" si="9"/>
        <v>18</v>
      </c>
      <c r="AJ42" s="55">
        <f t="shared" si="9"/>
        <v>18</v>
      </c>
      <c r="AK42" s="55">
        <f t="shared" si="9"/>
        <v>18</v>
      </c>
      <c r="AL42" s="55">
        <f t="shared" si="9"/>
        <v>18</v>
      </c>
      <c r="AM42" s="55">
        <f t="shared" si="9"/>
        <v>18</v>
      </c>
      <c r="AN42" s="55">
        <f t="shared" si="9"/>
        <v>18</v>
      </c>
      <c r="AO42" s="55">
        <f t="shared" si="9"/>
        <v>18</v>
      </c>
      <c r="AP42" s="55">
        <f t="shared" si="9"/>
        <v>18</v>
      </c>
      <c r="AQ42" s="55">
        <f t="shared" si="9"/>
        <v>18</v>
      </c>
      <c r="AR42" s="55">
        <f t="shared" si="9"/>
        <v>18</v>
      </c>
      <c r="AS42" s="55">
        <f t="shared" si="9"/>
        <v>18</v>
      </c>
      <c r="AT42" s="55">
        <f t="shared" si="9"/>
        <v>18</v>
      </c>
      <c r="AU42" s="55">
        <f t="shared" si="9"/>
        <v>18</v>
      </c>
      <c r="AV42" s="21"/>
      <c r="AW42" s="21"/>
      <c r="AX42" s="21"/>
      <c r="AY42" s="21"/>
      <c r="AZ42" s="21"/>
      <c r="BA42" s="21"/>
      <c r="BB42" s="21"/>
      <c r="BC42" s="21"/>
      <c r="BD42" s="21"/>
      <c r="BE42" s="20"/>
      <c r="BF42" s="26"/>
      <c r="BG42" s="82">
        <f>SUM(BG14,BG34)</f>
        <v>702</v>
      </c>
    </row>
    <row r="43" spans="1:59" ht="13.5" thickBot="1">
      <c r="A43" s="675"/>
      <c r="B43" s="623" t="s">
        <v>44</v>
      </c>
      <c r="C43" s="685"/>
      <c r="D43" s="685"/>
      <c r="E43" s="83">
        <f>SUM(E41:E42)</f>
        <v>54</v>
      </c>
      <c r="F43" s="83">
        <f t="shared" ref="F43:T43" si="11">SUM(F41:F42)</f>
        <v>54</v>
      </c>
      <c r="G43" s="83">
        <f t="shared" si="11"/>
        <v>54</v>
      </c>
      <c r="H43" s="83">
        <f t="shared" si="11"/>
        <v>54</v>
      </c>
      <c r="I43" s="83">
        <f t="shared" si="11"/>
        <v>54</v>
      </c>
      <c r="J43" s="83">
        <f t="shared" si="11"/>
        <v>54</v>
      </c>
      <c r="K43" s="83">
        <f t="shared" si="11"/>
        <v>54</v>
      </c>
      <c r="L43" s="83">
        <f t="shared" si="11"/>
        <v>54</v>
      </c>
      <c r="M43" s="83">
        <f t="shared" si="11"/>
        <v>54</v>
      </c>
      <c r="N43" s="83">
        <f t="shared" si="11"/>
        <v>54</v>
      </c>
      <c r="O43" s="83">
        <f t="shared" si="11"/>
        <v>54</v>
      </c>
      <c r="P43" s="83">
        <f t="shared" si="11"/>
        <v>54</v>
      </c>
      <c r="Q43" s="83">
        <f t="shared" si="11"/>
        <v>54</v>
      </c>
      <c r="R43" s="83">
        <f t="shared" si="11"/>
        <v>54</v>
      </c>
      <c r="S43" s="83">
        <f t="shared" si="11"/>
        <v>54</v>
      </c>
      <c r="T43" s="83">
        <f t="shared" si="11"/>
        <v>54</v>
      </c>
      <c r="U43" s="94"/>
      <c r="V43" s="94"/>
      <c r="W43" s="134"/>
      <c r="X43" s="134"/>
      <c r="Y43" s="83">
        <f t="shared" ref="Y43:AU43" si="12">SUM(Y41:Y42)</f>
        <v>54</v>
      </c>
      <c r="Z43" s="83">
        <f t="shared" si="12"/>
        <v>54</v>
      </c>
      <c r="AA43" s="83">
        <f t="shared" si="12"/>
        <v>54</v>
      </c>
      <c r="AB43" s="83">
        <f t="shared" si="12"/>
        <v>54</v>
      </c>
      <c r="AC43" s="83">
        <f t="shared" si="12"/>
        <v>54</v>
      </c>
      <c r="AD43" s="83">
        <f t="shared" si="12"/>
        <v>54</v>
      </c>
      <c r="AE43" s="83">
        <f t="shared" si="12"/>
        <v>54</v>
      </c>
      <c r="AF43" s="83">
        <f t="shared" si="12"/>
        <v>54</v>
      </c>
      <c r="AG43" s="83">
        <f t="shared" si="12"/>
        <v>54</v>
      </c>
      <c r="AH43" s="83">
        <f t="shared" si="12"/>
        <v>54</v>
      </c>
      <c r="AI43" s="83">
        <f t="shared" si="12"/>
        <v>54</v>
      </c>
      <c r="AJ43" s="83">
        <f t="shared" si="12"/>
        <v>54</v>
      </c>
      <c r="AK43" s="83">
        <f t="shared" si="12"/>
        <v>54</v>
      </c>
      <c r="AL43" s="83">
        <f t="shared" si="12"/>
        <v>54</v>
      </c>
      <c r="AM43" s="83">
        <f t="shared" si="12"/>
        <v>54</v>
      </c>
      <c r="AN43" s="83">
        <f t="shared" si="12"/>
        <v>54</v>
      </c>
      <c r="AO43" s="83">
        <f t="shared" si="12"/>
        <v>54</v>
      </c>
      <c r="AP43" s="83">
        <f t="shared" si="12"/>
        <v>54</v>
      </c>
      <c r="AQ43" s="83">
        <f t="shared" si="12"/>
        <v>54</v>
      </c>
      <c r="AR43" s="83">
        <f t="shared" si="12"/>
        <v>54</v>
      </c>
      <c r="AS43" s="83">
        <f t="shared" si="12"/>
        <v>54</v>
      </c>
      <c r="AT43" s="83">
        <f t="shared" si="12"/>
        <v>54</v>
      </c>
      <c r="AU43" s="83">
        <f t="shared" si="12"/>
        <v>54</v>
      </c>
      <c r="AV43" s="94"/>
      <c r="AW43" s="94"/>
      <c r="AX43" s="94"/>
      <c r="AY43" s="94"/>
      <c r="AZ43" s="94"/>
      <c r="BA43" s="94"/>
      <c r="BB43" s="94"/>
      <c r="BC43" s="94"/>
      <c r="BD43" s="94"/>
      <c r="BE43" s="134"/>
      <c r="BF43" s="671">
        <f>SUM(BF41,BG42)</f>
        <v>2106</v>
      </c>
      <c r="BG43" s="672"/>
    </row>
    <row r="44" spans="1:59" ht="14.25" thickTop="1" thickBot="1">
      <c r="A44" s="171"/>
      <c r="B44" s="157" t="s">
        <v>217</v>
      </c>
      <c r="C44" s="172" t="s">
        <v>218</v>
      </c>
      <c r="D44" s="172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6"/>
      <c r="V44" s="177"/>
      <c r="W44" s="161"/>
      <c r="X44" s="161"/>
      <c r="Y44" s="125">
        <v>0</v>
      </c>
      <c r="Z44" s="125">
        <v>0</v>
      </c>
      <c r="AA44" s="125">
        <v>0</v>
      </c>
      <c r="AB44" s="125">
        <v>0</v>
      </c>
      <c r="AC44" s="173"/>
      <c r="AD44" s="173"/>
      <c r="AE44" s="173"/>
      <c r="AF44" s="173"/>
      <c r="AG44" s="173"/>
      <c r="AH44" s="173"/>
      <c r="AI44" s="173"/>
      <c r="AJ44" s="173"/>
      <c r="AK44" s="173"/>
      <c r="AL44" s="173"/>
      <c r="AM44" s="173"/>
      <c r="AN44" s="173"/>
      <c r="AO44" s="173"/>
      <c r="AP44" s="173"/>
      <c r="AQ44" s="125">
        <v>0</v>
      </c>
      <c r="AR44" s="125">
        <v>0</v>
      </c>
      <c r="AS44" s="173"/>
      <c r="AT44" s="173"/>
      <c r="AU44" s="173"/>
      <c r="AV44" s="159"/>
      <c r="AW44" s="159"/>
      <c r="AX44" s="159"/>
      <c r="AY44" s="159"/>
      <c r="AZ44" s="159"/>
      <c r="BA44" s="159"/>
      <c r="BB44" s="159"/>
      <c r="BC44" s="159"/>
      <c r="BD44" s="159"/>
      <c r="BE44" s="158"/>
      <c r="BF44" s="174"/>
      <c r="BG44" s="175"/>
    </row>
    <row r="45" spans="1:59" ht="12.75" customHeight="1" thickTop="1" thickBot="1">
      <c r="A45" s="676" t="s">
        <v>59</v>
      </c>
      <c r="B45" s="666" t="s">
        <v>158</v>
      </c>
      <c r="C45" s="632" t="s">
        <v>63</v>
      </c>
      <c r="D45" s="71" t="s">
        <v>21</v>
      </c>
      <c r="E45" s="75" t="e">
        <f>SUM(E53,E51,#REF!,E49,E47,#REF!)</f>
        <v>#REF!</v>
      </c>
      <c r="F45" s="75" t="e">
        <f>SUM(F53,F51,#REF!,F49,F47,#REF!)</f>
        <v>#REF!</v>
      </c>
      <c r="G45" s="75" t="e">
        <f>SUM(G53,G51,#REF!,G49,G47,#REF!)</f>
        <v>#REF!</v>
      </c>
      <c r="H45" s="75" t="e">
        <f>SUM(H53,H51,#REF!,H49,H47,#REF!)</f>
        <v>#REF!</v>
      </c>
      <c r="I45" s="75" t="e">
        <f>SUM(I53,I51,#REF!,I49,I47,#REF!)</f>
        <v>#REF!</v>
      </c>
      <c r="J45" s="75" t="e">
        <f>SUM(J53,J51,#REF!,J49,J47,#REF!)</f>
        <v>#REF!</v>
      </c>
      <c r="K45" s="75" t="e">
        <f>SUM(K53,K51,#REF!,K49,K47,#REF!)</f>
        <v>#REF!</v>
      </c>
      <c r="L45" s="75" t="e">
        <f>SUM(L53,L51,#REF!,L49,L47,#REF!)</f>
        <v>#REF!</v>
      </c>
      <c r="M45" s="75" t="e">
        <f>SUM(M53,M51,#REF!,M49,M47,#REF!)</f>
        <v>#REF!</v>
      </c>
      <c r="N45" s="75" t="e">
        <f>SUM(N53,N51,#REF!,N49,N47,#REF!)</f>
        <v>#REF!</v>
      </c>
      <c r="O45" s="75" t="e">
        <f>SUM(O53,O51,#REF!,O49,O47,#REF!)</f>
        <v>#REF!</v>
      </c>
      <c r="P45" s="75" t="e">
        <f>SUM(P53,P51,#REF!,P49,P47,#REF!)</f>
        <v>#REF!</v>
      </c>
      <c r="Q45" s="75" t="e">
        <f>SUM(Q53,Q51,#REF!,Q49,Q47,#REF!)</f>
        <v>#REF!</v>
      </c>
      <c r="R45" s="75" t="e">
        <f>SUM(R53,R51,#REF!,R49,R47,#REF!)</f>
        <v>#REF!</v>
      </c>
      <c r="S45" s="75" t="e">
        <f>SUM(S53,S51,#REF!,S49,S47,#REF!)</f>
        <v>#REF!</v>
      </c>
      <c r="T45" s="75" t="e">
        <f>SUM(T53,T51,#REF!,T49,T47,#REF!)</f>
        <v>#REF!</v>
      </c>
      <c r="U45" s="72"/>
      <c r="V45" s="73"/>
      <c r="W45" s="73"/>
      <c r="X45" s="73"/>
      <c r="Y45" s="125">
        <v>0</v>
      </c>
      <c r="Z45" s="125">
        <v>0</v>
      </c>
      <c r="AA45" s="125">
        <v>0</v>
      </c>
      <c r="AB45" s="125">
        <v>0</v>
      </c>
      <c r="AC45" s="75" t="e">
        <f>SUM(AC53,AC51,#REF!,AC49,AC47,#REF!)</f>
        <v>#REF!</v>
      </c>
      <c r="AD45" s="75" t="e">
        <f>SUM(AD53,AD51,#REF!,AD49,AD47,#REF!)</f>
        <v>#REF!</v>
      </c>
      <c r="AE45" s="75" t="e">
        <f>SUM(AE53,AE51,#REF!,AE49,AE47,#REF!)</f>
        <v>#REF!</v>
      </c>
      <c r="AF45" s="75" t="e">
        <f>SUM(AF53,AF51,#REF!,AF49,AF47,#REF!)</f>
        <v>#REF!</v>
      </c>
      <c r="AG45" s="75" t="e">
        <f>SUM(AG53,AG51,#REF!,AG49,AG47,#REF!)</f>
        <v>#REF!</v>
      </c>
      <c r="AH45" s="75" t="e">
        <f>SUM(AH53,AH51,#REF!,AH49,AH47,#REF!)</f>
        <v>#REF!</v>
      </c>
      <c r="AI45" s="75" t="e">
        <f>SUM(AI53,AI51,#REF!,AI49,AI47,#REF!)</f>
        <v>#REF!</v>
      </c>
      <c r="AJ45" s="75" t="e">
        <f>SUM(AJ53,AJ51,#REF!,AJ49,AJ47,#REF!)</f>
        <v>#REF!</v>
      </c>
      <c r="AK45" s="75" t="e">
        <f>SUM(AK53,AK51,#REF!,AK49,AK47,#REF!)</f>
        <v>#REF!</v>
      </c>
      <c r="AL45" s="75" t="e">
        <f>SUM(AL53,AL51,#REF!,AL49,AL47,#REF!)</f>
        <v>#REF!</v>
      </c>
      <c r="AM45" s="75" t="e">
        <f>SUM(AM53,AM51,#REF!,AM49,AM47,#REF!)</f>
        <v>#REF!</v>
      </c>
      <c r="AN45" s="75" t="e">
        <f>SUM(AN53,AN51,#REF!,AN49,AN47,#REF!)</f>
        <v>#REF!</v>
      </c>
      <c r="AO45" s="75" t="e">
        <f>SUM(AO53,AO51,#REF!,AO49,AO47,#REF!)</f>
        <v>#REF!</v>
      </c>
      <c r="AP45" s="75" t="e">
        <f>SUM(AP53,AP51,#REF!,AP49,AP47,#REF!)</f>
        <v>#REF!</v>
      </c>
      <c r="AQ45" s="125">
        <v>0</v>
      </c>
      <c r="AR45" s="125">
        <v>0</v>
      </c>
      <c r="AS45" s="75" t="e">
        <f>SUM(AS53,AS51,#REF!,AS49,AS47,#REF!)</f>
        <v>#REF!</v>
      </c>
      <c r="AT45" s="75" t="e">
        <f>SUM(AT53,AT51,#REF!,AT49,AT47,#REF!)</f>
        <v>#REF!</v>
      </c>
      <c r="AU45" s="75" t="e">
        <f>SUM(AU53,AU51,#REF!,AU49,AU47,#REF!)</f>
        <v>#REF!</v>
      </c>
      <c r="AV45" s="155"/>
      <c r="AW45" s="76"/>
      <c r="AX45" s="74"/>
      <c r="AY45" s="74"/>
      <c r="AZ45" s="74"/>
      <c r="BA45" s="74"/>
      <c r="BB45" s="74"/>
      <c r="BC45" s="74"/>
      <c r="BD45" s="74"/>
      <c r="BE45" s="73"/>
      <c r="BF45" s="75" t="e">
        <f>SUM(E45:BE45)</f>
        <v>#REF!</v>
      </c>
      <c r="BG45" s="77"/>
    </row>
    <row r="46" spans="1:59" ht="15" thickTop="1" thickBot="1">
      <c r="A46" s="677"/>
      <c r="B46" s="658"/>
      <c r="C46" s="590"/>
      <c r="D46" s="47" t="s">
        <v>22</v>
      </c>
      <c r="E46" s="56" t="e">
        <f>SUM(#REF!,E48,E50,E52,#REF!,E54)</f>
        <v>#REF!</v>
      </c>
      <c r="F46" s="56" t="e">
        <f>SUM(#REF!,F48,F50,F52,#REF!,F54)</f>
        <v>#REF!</v>
      </c>
      <c r="G46" s="56" t="e">
        <f>SUM(#REF!,G48,G50,G52,#REF!,G54)</f>
        <v>#REF!</v>
      </c>
      <c r="H46" s="56" t="e">
        <f>SUM(#REF!,H48,H50,H52,#REF!,H54)</f>
        <v>#REF!</v>
      </c>
      <c r="I46" s="56" t="e">
        <f>SUM(#REF!,I48,I50,I52,#REF!,I54)</f>
        <v>#REF!</v>
      </c>
      <c r="J46" s="56" t="e">
        <f>SUM(#REF!,J48,J50,J52,#REF!,J54)</f>
        <v>#REF!</v>
      </c>
      <c r="K46" s="56" t="e">
        <f>SUM(#REF!,K48,K50,K52,#REF!,K54)</f>
        <v>#REF!</v>
      </c>
      <c r="L46" s="56" t="e">
        <f>SUM(#REF!,L48,L50,L52,#REF!,L54)</f>
        <v>#REF!</v>
      </c>
      <c r="M46" s="56" t="e">
        <f>SUM(#REF!,M48,M50,M52,#REF!,M54)</f>
        <v>#REF!</v>
      </c>
      <c r="N46" s="56" t="e">
        <f>SUM(#REF!,N48,N50,N52,#REF!,N54)</f>
        <v>#REF!</v>
      </c>
      <c r="O46" s="56" t="e">
        <f>SUM(#REF!,O48,O50,O52,#REF!,O54)</f>
        <v>#REF!</v>
      </c>
      <c r="P46" s="56" t="e">
        <f>SUM(#REF!,P48,P50,P52,#REF!,P54)</f>
        <v>#REF!</v>
      </c>
      <c r="Q46" s="56" t="e">
        <f>SUM(#REF!,Q48,Q50,Q52,#REF!,Q54)</f>
        <v>#REF!</v>
      </c>
      <c r="R46" s="56" t="e">
        <f>SUM(#REF!,R48,R50,R52,#REF!,R54)</f>
        <v>#REF!</v>
      </c>
      <c r="S46" s="56" t="e">
        <f>SUM(#REF!,S48,S50,S52,#REF!,S54)</f>
        <v>#REF!</v>
      </c>
      <c r="T46" s="56" t="e">
        <f>SUM(#REF!,T48,T50,T52,#REF!,T54)</f>
        <v>#REF!</v>
      </c>
      <c r="U46" s="36"/>
      <c r="V46" s="37"/>
      <c r="W46" s="37"/>
      <c r="X46" s="37"/>
      <c r="Y46" s="125">
        <v>0</v>
      </c>
      <c r="Z46" s="125">
        <v>0</v>
      </c>
      <c r="AA46" s="125">
        <v>0</v>
      </c>
      <c r="AB46" s="125">
        <v>0</v>
      </c>
      <c r="AC46" s="56" t="e">
        <f>SUM(#REF!,AC48,AC50,AC52,#REF!,AC54)</f>
        <v>#REF!</v>
      </c>
      <c r="AD46" s="56" t="e">
        <f>SUM(#REF!,AD48,AD50,AD52,#REF!,AD54)</f>
        <v>#REF!</v>
      </c>
      <c r="AE46" s="56" t="e">
        <f>SUM(#REF!,AE48,AE50,AE52,#REF!,AE54)</f>
        <v>#REF!</v>
      </c>
      <c r="AF46" s="56" t="e">
        <f>SUM(#REF!,AF48,AF50,AF52,#REF!,AF54)</f>
        <v>#REF!</v>
      </c>
      <c r="AG46" s="56" t="e">
        <f>SUM(#REF!,AG48,AG50,AG52,#REF!,AG54)</f>
        <v>#REF!</v>
      </c>
      <c r="AH46" s="56" t="e">
        <f>SUM(#REF!,AH48,AH50,AH52,#REF!,AH54)</f>
        <v>#REF!</v>
      </c>
      <c r="AI46" s="56" t="e">
        <f>SUM(#REF!,AI48,AI50,AI52,#REF!,AI54)</f>
        <v>#REF!</v>
      </c>
      <c r="AJ46" s="56" t="e">
        <f>SUM(#REF!,AJ48,AJ50,AJ52,#REF!,AJ54)</f>
        <v>#REF!</v>
      </c>
      <c r="AK46" s="56" t="e">
        <f>SUM(#REF!,AK48,AK50,AK52,#REF!,AK54)</f>
        <v>#REF!</v>
      </c>
      <c r="AL46" s="56" t="e">
        <f>SUM(#REF!,AL48,AL50,AL52,#REF!,AL54)</f>
        <v>#REF!</v>
      </c>
      <c r="AM46" s="56" t="e">
        <f>SUM(#REF!,AM48,AM50,AM52,#REF!,AM54)</f>
        <v>#REF!</v>
      </c>
      <c r="AN46" s="56" t="e">
        <f>SUM(#REF!,AN48,AN50,AN52,#REF!,AN54)</f>
        <v>#REF!</v>
      </c>
      <c r="AO46" s="56" t="e">
        <f>SUM(#REF!,AO48,AO50,AO52,#REF!,AO54)</f>
        <v>#REF!</v>
      </c>
      <c r="AP46" s="56" t="e">
        <f>SUM(#REF!,AP48,AP50,AP52,#REF!,AP54)</f>
        <v>#REF!</v>
      </c>
      <c r="AQ46" s="125">
        <v>0</v>
      </c>
      <c r="AR46" s="125">
        <v>0</v>
      </c>
      <c r="AS46" s="56" t="e">
        <f>SUM(#REF!,AS48,AS50,AS52,#REF!,AS54)</f>
        <v>#REF!</v>
      </c>
      <c r="AT46" s="56" t="e">
        <f>SUM(#REF!,AT48,AT50,AT52,#REF!,AT54)</f>
        <v>#REF!</v>
      </c>
      <c r="AU46" s="56" t="e">
        <f>SUM(#REF!,AU48,AU50,AU52,#REF!,AU54)</f>
        <v>#REF!</v>
      </c>
      <c r="AV46" s="155"/>
      <c r="AW46" s="76"/>
      <c r="AX46" s="39"/>
      <c r="AY46" s="39"/>
      <c r="AZ46" s="39"/>
      <c r="BA46" s="39"/>
      <c r="BB46" s="39"/>
      <c r="BC46" s="39"/>
      <c r="BD46" s="39"/>
      <c r="BE46" s="37"/>
      <c r="BF46" s="40"/>
      <c r="BG46" s="84" t="e">
        <f>SUM(E46:T46,Y46:AU46)</f>
        <v>#REF!</v>
      </c>
    </row>
    <row r="47" spans="1:59" ht="14.25" thickTop="1" thickBot="1">
      <c r="A47" s="677"/>
      <c r="B47" s="569" t="s">
        <v>161</v>
      </c>
      <c r="C47" s="571" t="s">
        <v>74</v>
      </c>
      <c r="D47" s="28" t="s">
        <v>21</v>
      </c>
      <c r="E47" s="29">
        <v>5</v>
      </c>
      <c r="F47" s="29">
        <v>5</v>
      </c>
      <c r="G47" s="29">
        <v>5</v>
      </c>
      <c r="H47" s="29">
        <v>5</v>
      </c>
      <c r="I47" s="29">
        <v>5</v>
      </c>
      <c r="J47" s="29">
        <v>5</v>
      </c>
      <c r="K47" s="29">
        <v>5</v>
      </c>
      <c r="L47" s="29">
        <v>5</v>
      </c>
      <c r="M47" s="29">
        <v>5</v>
      </c>
      <c r="N47" s="29">
        <v>5</v>
      </c>
      <c r="O47" s="29">
        <v>5</v>
      </c>
      <c r="P47" s="29">
        <v>5</v>
      </c>
      <c r="Q47" s="29">
        <v>5</v>
      </c>
      <c r="R47" s="29">
        <v>5</v>
      </c>
      <c r="S47" s="29">
        <v>5</v>
      </c>
      <c r="T47" s="29">
        <v>5</v>
      </c>
      <c r="U47" s="44"/>
      <c r="V47" s="32"/>
      <c r="W47" s="32"/>
      <c r="X47" s="32"/>
      <c r="Y47" s="125">
        <v>0</v>
      </c>
      <c r="Z47" s="125">
        <v>0</v>
      </c>
      <c r="AA47" s="125">
        <v>0</v>
      </c>
      <c r="AB47" s="125">
        <v>0</v>
      </c>
      <c r="AC47" s="28"/>
      <c r="AD47" s="28"/>
      <c r="AE47" s="28"/>
      <c r="AF47" s="28"/>
      <c r="AG47" s="28"/>
      <c r="AH47" s="29"/>
      <c r="AI47" s="29"/>
      <c r="AJ47" s="29"/>
      <c r="AK47" s="29"/>
      <c r="AL47" s="28"/>
      <c r="AM47" s="29"/>
      <c r="AN47" s="29"/>
      <c r="AO47" s="29"/>
      <c r="AP47" s="29"/>
      <c r="AQ47" s="125">
        <v>0</v>
      </c>
      <c r="AR47" s="125">
        <v>0</v>
      </c>
      <c r="AS47" s="29"/>
      <c r="AT47" s="29"/>
      <c r="AU47" s="29"/>
      <c r="AV47" s="138"/>
      <c r="AW47" s="76"/>
      <c r="AX47" s="31"/>
      <c r="AY47" s="31"/>
      <c r="AZ47" s="31"/>
      <c r="BA47" s="31"/>
      <c r="BB47" s="31"/>
      <c r="BC47" s="31"/>
      <c r="BD47" s="31"/>
      <c r="BE47" s="32"/>
      <c r="BF47" s="33">
        <f>SUM(E47:T47,Y47:AU47)</f>
        <v>80</v>
      </c>
      <c r="BG47" s="85"/>
    </row>
    <row r="48" spans="1:59" ht="14.25" thickTop="1" thickBot="1">
      <c r="A48" s="677"/>
      <c r="B48" s="570"/>
      <c r="C48" s="572"/>
      <c r="D48" s="35" t="s">
        <v>22</v>
      </c>
      <c r="E48" s="68">
        <v>2.5</v>
      </c>
      <c r="F48" s="68">
        <v>2.5</v>
      </c>
      <c r="G48" s="68">
        <v>2.5</v>
      </c>
      <c r="H48" s="68">
        <v>2.5</v>
      </c>
      <c r="I48" s="68">
        <v>2.5</v>
      </c>
      <c r="J48" s="68">
        <v>2.5</v>
      </c>
      <c r="K48" s="68">
        <v>2.5</v>
      </c>
      <c r="L48" s="68">
        <v>2.5</v>
      </c>
      <c r="M48" s="68">
        <v>2.5</v>
      </c>
      <c r="N48" s="68">
        <v>2.5</v>
      </c>
      <c r="O48" s="68">
        <v>2.5</v>
      </c>
      <c r="P48" s="68">
        <v>2.5</v>
      </c>
      <c r="Q48" s="68">
        <v>2.5</v>
      </c>
      <c r="R48" s="68">
        <v>2.5</v>
      </c>
      <c r="S48" s="68">
        <v>2.5</v>
      </c>
      <c r="T48" s="68">
        <v>2.5</v>
      </c>
      <c r="U48" s="36"/>
      <c r="V48" s="37"/>
      <c r="W48" s="37"/>
      <c r="X48" s="37"/>
      <c r="Y48" s="125">
        <v>0</v>
      </c>
      <c r="Z48" s="125">
        <v>0</v>
      </c>
      <c r="AA48" s="125">
        <v>0</v>
      </c>
      <c r="AB48" s="125">
        <v>0</v>
      </c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125">
        <v>0</v>
      </c>
      <c r="AR48" s="125">
        <v>0</v>
      </c>
      <c r="AS48" s="68"/>
      <c r="AT48" s="68"/>
      <c r="AU48" s="68"/>
      <c r="AV48" s="139"/>
      <c r="AW48" s="76"/>
      <c r="AX48" s="39"/>
      <c r="AY48" s="39"/>
      <c r="AZ48" s="39"/>
      <c r="BA48" s="39"/>
      <c r="BB48" s="39"/>
      <c r="BC48" s="39"/>
      <c r="BD48" s="39"/>
      <c r="BE48" s="37"/>
      <c r="BF48" s="40"/>
      <c r="BG48" s="78">
        <f>SUM(E48:T48,Y48:AU48)</f>
        <v>40</v>
      </c>
    </row>
    <row r="49" spans="1:59" ht="14.25" thickTop="1" thickBot="1">
      <c r="A49" s="677"/>
      <c r="B49" s="569" t="s">
        <v>162</v>
      </c>
      <c r="C49" s="571" t="s">
        <v>135</v>
      </c>
      <c r="D49" s="28" t="s">
        <v>21</v>
      </c>
      <c r="E49" s="29">
        <v>2</v>
      </c>
      <c r="F49" s="29">
        <v>2</v>
      </c>
      <c r="G49" s="29">
        <v>2</v>
      </c>
      <c r="H49" s="29">
        <v>2</v>
      </c>
      <c r="I49" s="29">
        <v>2</v>
      </c>
      <c r="J49" s="29">
        <v>2</v>
      </c>
      <c r="K49" s="29">
        <v>2</v>
      </c>
      <c r="L49" s="28">
        <v>2</v>
      </c>
      <c r="M49" s="28">
        <v>2</v>
      </c>
      <c r="N49" s="28">
        <v>2</v>
      </c>
      <c r="O49" s="28">
        <v>2</v>
      </c>
      <c r="P49" s="28">
        <v>2</v>
      </c>
      <c r="Q49" s="28">
        <v>2</v>
      </c>
      <c r="R49" s="28">
        <v>2</v>
      </c>
      <c r="S49" s="28">
        <v>2</v>
      </c>
      <c r="T49" s="28">
        <v>2</v>
      </c>
      <c r="U49" s="44"/>
      <c r="V49" s="32"/>
      <c r="W49" s="32"/>
      <c r="X49" s="32"/>
      <c r="Y49" s="125">
        <v>0</v>
      </c>
      <c r="Z49" s="125">
        <v>0</v>
      </c>
      <c r="AA49" s="125">
        <v>0</v>
      </c>
      <c r="AB49" s="125">
        <v>0</v>
      </c>
      <c r="AC49" s="28">
        <v>2</v>
      </c>
      <c r="AD49" s="28">
        <v>2</v>
      </c>
      <c r="AE49" s="28">
        <v>2</v>
      </c>
      <c r="AF49" s="28">
        <v>2</v>
      </c>
      <c r="AG49" s="28">
        <v>2</v>
      </c>
      <c r="AH49" s="28">
        <v>2</v>
      </c>
      <c r="AI49" s="28">
        <v>2</v>
      </c>
      <c r="AJ49" s="28">
        <v>2</v>
      </c>
      <c r="AK49" s="28">
        <v>2</v>
      </c>
      <c r="AL49" s="28">
        <v>2</v>
      </c>
      <c r="AM49" s="28">
        <v>2</v>
      </c>
      <c r="AN49" s="28">
        <v>2</v>
      </c>
      <c r="AO49" s="28">
        <v>2</v>
      </c>
      <c r="AP49" s="28">
        <v>2</v>
      </c>
      <c r="AQ49" s="125">
        <v>0</v>
      </c>
      <c r="AR49" s="125">
        <v>0</v>
      </c>
      <c r="AS49" s="28">
        <v>2</v>
      </c>
      <c r="AT49" s="28">
        <v>2</v>
      </c>
      <c r="AU49" s="29">
        <v>2</v>
      </c>
      <c r="AV49" s="138">
        <v>2</v>
      </c>
      <c r="AW49" s="76"/>
      <c r="AX49" s="31"/>
      <c r="AY49" s="31"/>
      <c r="AZ49" s="31"/>
      <c r="BA49" s="31"/>
      <c r="BB49" s="31"/>
      <c r="BC49" s="31"/>
      <c r="BD49" s="31"/>
      <c r="BE49" s="32"/>
      <c r="BF49" s="33">
        <f>SUM(E49:T49,Y49:AV49)</f>
        <v>68</v>
      </c>
      <c r="BG49" s="85"/>
    </row>
    <row r="50" spans="1:59" ht="14.25" thickTop="1" thickBot="1">
      <c r="A50" s="677"/>
      <c r="B50" s="570"/>
      <c r="C50" s="572"/>
      <c r="D50" s="35" t="s">
        <v>22</v>
      </c>
      <c r="E50" s="68">
        <v>1</v>
      </c>
      <c r="F50" s="68">
        <v>1</v>
      </c>
      <c r="G50" s="68">
        <v>1</v>
      </c>
      <c r="H50" s="68">
        <v>1</v>
      </c>
      <c r="I50" s="68">
        <v>1</v>
      </c>
      <c r="J50" s="68">
        <v>1</v>
      </c>
      <c r="K50" s="68">
        <v>1</v>
      </c>
      <c r="L50" s="68">
        <v>1</v>
      </c>
      <c r="M50" s="68">
        <v>1</v>
      </c>
      <c r="N50" s="68">
        <v>1</v>
      </c>
      <c r="O50" s="68">
        <v>1</v>
      </c>
      <c r="P50" s="68">
        <v>1</v>
      </c>
      <c r="Q50" s="68">
        <v>1</v>
      </c>
      <c r="R50" s="68">
        <v>1</v>
      </c>
      <c r="S50" s="68">
        <v>1</v>
      </c>
      <c r="T50" s="68">
        <v>1</v>
      </c>
      <c r="U50" s="36"/>
      <c r="V50" s="37"/>
      <c r="W50" s="37"/>
      <c r="X50" s="37"/>
      <c r="Y50" s="125">
        <v>0</v>
      </c>
      <c r="Z50" s="125">
        <v>0</v>
      </c>
      <c r="AA50" s="125">
        <v>0</v>
      </c>
      <c r="AB50" s="125">
        <v>0</v>
      </c>
      <c r="AC50" s="35">
        <v>1</v>
      </c>
      <c r="AD50" s="35">
        <v>1</v>
      </c>
      <c r="AE50" s="35">
        <v>1</v>
      </c>
      <c r="AF50" s="35">
        <v>1</v>
      </c>
      <c r="AG50" s="35">
        <v>1</v>
      </c>
      <c r="AH50" s="35">
        <v>1</v>
      </c>
      <c r="AI50" s="35">
        <v>1</v>
      </c>
      <c r="AJ50" s="35">
        <v>1</v>
      </c>
      <c r="AK50" s="35">
        <v>1</v>
      </c>
      <c r="AL50" s="35">
        <v>1</v>
      </c>
      <c r="AM50" s="35">
        <v>1</v>
      </c>
      <c r="AN50" s="35">
        <v>1</v>
      </c>
      <c r="AO50" s="35">
        <v>1</v>
      </c>
      <c r="AP50" s="35">
        <v>1</v>
      </c>
      <c r="AQ50" s="125">
        <v>0</v>
      </c>
      <c r="AR50" s="125">
        <v>0</v>
      </c>
      <c r="AS50" s="65">
        <v>1</v>
      </c>
      <c r="AT50" s="65">
        <v>1</v>
      </c>
      <c r="AU50" s="65">
        <v>1</v>
      </c>
      <c r="AV50" s="65">
        <v>1</v>
      </c>
      <c r="AW50" s="76"/>
      <c r="AX50" s="39"/>
      <c r="AY50" s="39"/>
      <c r="AZ50" s="39"/>
      <c r="BA50" s="39"/>
      <c r="BB50" s="39"/>
      <c r="BC50" s="39"/>
      <c r="BD50" s="39"/>
      <c r="BE50" s="37"/>
      <c r="BF50" s="40"/>
      <c r="BG50" s="78">
        <f>SUM(E50:T50,Y50:AV50)</f>
        <v>34</v>
      </c>
    </row>
    <row r="51" spans="1:59" ht="14.25" thickTop="1" thickBot="1">
      <c r="A51" s="677"/>
      <c r="B51" s="569" t="s">
        <v>163</v>
      </c>
      <c r="C51" s="571" t="s">
        <v>165</v>
      </c>
      <c r="D51" s="28" t="s">
        <v>21</v>
      </c>
      <c r="E51" s="29">
        <v>3</v>
      </c>
      <c r="F51" s="29">
        <v>3</v>
      </c>
      <c r="G51" s="29">
        <v>3</v>
      </c>
      <c r="H51" s="29">
        <v>3</v>
      </c>
      <c r="I51" s="29">
        <v>3</v>
      </c>
      <c r="J51" s="29">
        <v>3</v>
      </c>
      <c r="K51" s="29">
        <v>3</v>
      </c>
      <c r="L51" s="29">
        <v>3</v>
      </c>
      <c r="M51" s="29">
        <v>3</v>
      </c>
      <c r="N51" s="29">
        <v>3</v>
      </c>
      <c r="O51" s="29">
        <v>3</v>
      </c>
      <c r="P51" s="29">
        <v>3</v>
      </c>
      <c r="Q51" s="29">
        <v>3</v>
      </c>
      <c r="R51" s="29">
        <v>3</v>
      </c>
      <c r="S51" s="29">
        <v>3</v>
      </c>
      <c r="T51" s="29">
        <v>3</v>
      </c>
      <c r="U51" s="44"/>
      <c r="V51" s="32"/>
      <c r="W51" s="32"/>
      <c r="X51" s="32"/>
      <c r="Y51" s="125">
        <v>0</v>
      </c>
      <c r="Z51" s="125">
        <v>0</v>
      </c>
      <c r="AA51" s="125">
        <v>0</v>
      </c>
      <c r="AB51" s="125">
        <v>0</v>
      </c>
      <c r="AC51" s="28"/>
      <c r="AD51" s="28"/>
      <c r="AE51" s="28"/>
      <c r="AF51" s="28"/>
      <c r="AG51" s="28"/>
      <c r="AH51" s="29"/>
      <c r="AI51" s="29"/>
      <c r="AJ51" s="29"/>
      <c r="AK51" s="29"/>
      <c r="AL51" s="28"/>
      <c r="AM51" s="29"/>
      <c r="AN51" s="29"/>
      <c r="AO51" s="29"/>
      <c r="AP51" s="29"/>
      <c r="AQ51" s="125">
        <v>0</v>
      </c>
      <c r="AR51" s="125">
        <v>0</v>
      </c>
      <c r="AS51" s="29"/>
      <c r="AT51" s="29"/>
      <c r="AU51" s="29"/>
      <c r="AV51" s="138"/>
      <c r="AW51" s="76"/>
      <c r="AX51" s="31"/>
      <c r="AY51" s="31"/>
      <c r="AZ51" s="31"/>
      <c r="BA51" s="31"/>
      <c r="BB51" s="31"/>
      <c r="BC51" s="31"/>
      <c r="BD51" s="31"/>
      <c r="BE51" s="32"/>
      <c r="BF51" s="33">
        <f>SUM(E51:T51,Y51:AU51)</f>
        <v>48</v>
      </c>
      <c r="BG51" s="85"/>
    </row>
    <row r="52" spans="1:59" ht="14.25" thickTop="1" thickBot="1">
      <c r="A52" s="677"/>
      <c r="B52" s="570"/>
      <c r="C52" s="572"/>
      <c r="D52" s="35" t="s">
        <v>22</v>
      </c>
      <c r="E52" s="68">
        <v>1.5</v>
      </c>
      <c r="F52" s="68">
        <v>1.5</v>
      </c>
      <c r="G52" s="68">
        <v>1.5</v>
      </c>
      <c r="H52" s="68">
        <v>1.5</v>
      </c>
      <c r="I52" s="68">
        <v>1.5</v>
      </c>
      <c r="J52" s="68">
        <v>1.5</v>
      </c>
      <c r="K52" s="68">
        <v>1.5</v>
      </c>
      <c r="L52" s="68">
        <v>1.5</v>
      </c>
      <c r="M52" s="68">
        <v>1.5</v>
      </c>
      <c r="N52" s="68">
        <v>1.5</v>
      </c>
      <c r="O52" s="68">
        <v>1.5</v>
      </c>
      <c r="P52" s="68">
        <v>1.5</v>
      </c>
      <c r="Q52" s="68">
        <v>1.5</v>
      </c>
      <c r="R52" s="68">
        <v>1.5</v>
      </c>
      <c r="S52" s="68">
        <v>1.5</v>
      </c>
      <c r="T52" s="68">
        <v>1.5</v>
      </c>
      <c r="U52" s="36"/>
      <c r="V52" s="37"/>
      <c r="W52" s="37"/>
      <c r="X52" s="37"/>
      <c r="Y52" s="125">
        <v>0</v>
      </c>
      <c r="Z52" s="125">
        <v>0</v>
      </c>
      <c r="AA52" s="125">
        <v>0</v>
      </c>
      <c r="AB52" s="125">
        <v>0</v>
      </c>
      <c r="AC52" s="35"/>
      <c r="AD52" s="35"/>
      <c r="AE52" s="35"/>
      <c r="AF52" s="35"/>
      <c r="AG52" s="35"/>
      <c r="AH52" s="65"/>
      <c r="AI52" s="65"/>
      <c r="AJ52" s="65"/>
      <c r="AK52" s="65"/>
      <c r="AL52" s="35"/>
      <c r="AM52" s="65"/>
      <c r="AN52" s="65"/>
      <c r="AO52" s="65"/>
      <c r="AP52" s="65"/>
      <c r="AQ52" s="125">
        <v>0</v>
      </c>
      <c r="AR52" s="125">
        <v>0</v>
      </c>
      <c r="AS52" s="65"/>
      <c r="AT52" s="65"/>
      <c r="AU52" s="65"/>
      <c r="AV52" s="139"/>
      <c r="AW52" s="76"/>
      <c r="AX52" s="39"/>
      <c r="AY52" s="39"/>
      <c r="AZ52" s="39"/>
      <c r="BA52" s="39"/>
      <c r="BB52" s="39"/>
      <c r="BC52" s="39"/>
      <c r="BD52" s="39"/>
      <c r="BE52" s="37"/>
      <c r="BF52" s="40"/>
      <c r="BG52" s="78">
        <f>SUM(E52:T52,Y52:AU52)</f>
        <v>24</v>
      </c>
    </row>
    <row r="53" spans="1:59" ht="14.25" thickTop="1" thickBot="1">
      <c r="A53" s="677"/>
      <c r="B53" s="569" t="s">
        <v>164</v>
      </c>
      <c r="C53" s="667" t="s">
        <v>147</v>
      </c>
      <c r="D53" s="28" t="s">
        <v>21</v>
      </c>
      <c r="E53" s="29">
        <v>2</v>
      </c>
      <c r="F53" s="29">
        <v>2</v>
      </c>
      <c r="G53" s="29">
        <v>2</v>
      </c>
      <c r="H53" s="29">
        <v>2</v>
      </c>
      <c r="I53" s="29">
        <v>2</v>
      </c>
      <c r="J53" s="29">
        <v>2</v>
      </c>
      <c r="K53" s="29">
        <v>2</v>
      </c>
      <c r="L53" s="28">
        <v>2</v>
      </c>
      <c r="M53" s="28">
        <v>2</v>
      </c>
      <c r="N53" s="28">
        <v>2</v>
      </c>
      <c r="O53" s="28">
        <v>2</v>
      </c>
      <c r="P53" s="28">
        <v>2</v>
      </c>
      <c r="Q53" s="28">
        <v>2</v>
      </c>
      <c r="R53" s="28">
        <v>2</v>
      </c>
      <c r="S53" s="28">
        <v>2</v>
      </c>
      <c r="T53" s="28">
        <v>2</v>
      </c>
      <c r="U53" s="44"/>
      <c r="V53" s="32"/>
      <c r="W53" s="32"/>
      <c r="X53" s="32"/>
      <c r="Y53" s="125">
        <v>0</v>
      </c>
      <c r="Z53" s="125">
        <v>0</v>
      </c>
      <c r="AA53" s="125">
        <v>0</v>
      </c>
      <c r="AB53" s="125">
        <v>0</v>
      </c>
      <c r="AC53" s="28">
        <v>2</v>
      </c>
      <c r="AD53" s="28">
        <v>2</v>
      </c>
      <c r="AE53" s="28">
        <v>2</v>
      </c>
      <c r="AF53" s="28">
        <v>2</v>
      </c>
      <c r="AG53" s="28">
        <v>2</v>
      </c>
      <c r="AH53" s="29">
        <v>2</v>
      </c>
      <c r="AI53" s="29">
        <v>2</v>
      </c>
      <c r="AJ53" s="29">
        <v>2</v>
      </c>
      <c r="AK53" s="29">
        <v>2</v>
      </c>
      <c r="AL53" s="28">
        <v>2</v>
      </c>
      <c r="AM53" s="29">
        <v>2</v>
      </c>
      <c r="AN53" s="29">
        <v>2</v>
      </c>
      <c r="AO53" s="29">
        <v>2</v>
      </c>
      <c r="AP53" s="29">
        <v>2</v>
      </c>
      <c r="AQ53" s="125">
        <v>0</v>
      </c>
      <c r="AR53" s="125">
        <v>0</v>
      </c>
      <c r="AS53" s="29">
        <v>2</v>
      </c>
      <c r="AT53" s="29">
        <v>2</v>
      </c>
      <c r="AU53" s="29">
        <v>2</v>
      </c>
      <c r="AV53" s="138">
        <v>2</v>
      </c>
      <c r="AW53" s="76"/>
      <c r="AX53" s="31"/>
      <c r="AY53" s="31"/>
      <c r="AZ53" s="31"/>
      <c r="BA53" s="31"/>
      <c r="BB53" s="31"/>
      <c r="BC53" s="31"/>
      <c r="BD53" s="31"/>
      <c r="BE53" s="32"/>
      <c r="BF53" s="33">
        <f>SUM(E53:T53,Y53:AV53)</f>
        <v>68</v>
      </c>
      <c r="BG53" s="85"/>
    </row>
    <row r="54" spans="1:59" ht="14.25" thickTop="1" thickBot="1">
      <c r="A54" s="677"/>
      <c r="B54" s="570"/>
      <c r="C54" s="668"/>
      <c r="D54" s="35" t="s">
        <v>22</v>
      </c>
      <c r="E54" s="68">
        <v>1</v>
      </c>
      <c r="F54" s="68">
        <v>1</v>
      </c>
      <c r="G54" s="68">
        <v>1</v>
      </c>
      <c r="H54" s="68">
        <v>1</v>
      </c>
      <c r="I54" s="68">
        <v>1</v>
      </c>
      <c r="J54" s="68">
        <v>1</v>
      </c>
      <c r="K54" s="68">
        <v>1</v>
      </c>
      <c r="L54" s="68">
        <v>1</v>
      </c>
      <c r="M54" s="68">
        <v>1</v>
      </c>
      <c r="N54" s="68">
        <v>1</v>
      </c>
      <c r="O54" s="68">
        <v>1</v>
      </c>
      <c r="P54" s="68">
        <v>1</v>
      </c>
      <c r="Q54" s="68">
        <v>1</v>
      </c>
      <c r="R54" s="68">
        <v>1</v>
      </c>
      <c r="S54" s="68">
        <v>1</v>
      </c>
      <c r="T54" s="68">
        <v>1</v>
      </c>
      <c r="U54" s="36"/>
      <c r="V54" s="37"/>
      <c r="W54" s="37"/>
      <c r="X54" s="37"/>
      <c r="Y54" s="125">
        <v>0</v>
      </c>
      <c r="Z54" s="125">
        <v>0</v>
      </c>
      <c r="AA54" s="125">
        <v>0</v>
      </c>
      <c r="AB54" s="125">
        <v>0</v>
      </c>
      <c r="AC54" s="68">
        <v>1</v>
      </c>
      <c r="AD54" s="68">
        <v>1</v>
      </c>
      <c r="AE54" s="68">
        <v>1</v>
      </c>
      <c r="AF54" s="68">
        <v>1</v>
      </c>
      <c r="AG54" s="68">
        <v>1</v>
      </c>
      <c r="AH54" s="68">
        <v>1</v>
      </c>
      <c r="AI54" s="68">
        <v>1</v>
      </c>
      <c r="AJ54" s="68">
        <v>1</v>
      </c>
      <c r="AK54" s="68">
        <v>1</v>
      </c>
      <c r="AL54" s="68">
        <v>1</v>
      </c>
      <c r="AM54" s="68">
        <v>1</v>
      </c>
      <c r="AN54" s="68">
        <v>1</v>
      </c>
      <c r="AO54" s="68">
        <v>1</v>
      </c>
      <c r="AP54" s="68">
        <v>1</v>
      </c>
      <c r="AQ54" s="125">
        <v>0</v>
      </c>
      <c r="AR54" s="125">
        <v>0</v>
      </c>
      <c r="AS54" s="68">
        <v>1</v>
      </c>
      <c r="AT54" s="68">
        <v>1</v>
      </c>
      <c r="AU54" s="68">
        <v>1</v>
      </c>
      <c r="AV54" s="139">
        <v>1</v>
      </c>
      <c r="AW54" s="76"/>
      <c r="AX54" s="39"/>
      <c r="AY54" s="39"/>
      <c r="AZ54" s="39"/>
      <c r="BA54" s="39"/>
      <c r="BB54" s="39"/>
      <c r="BC54" s="39"/>
      <c r="BD54" s="39"/>
      <c r="BE54" s="37"/>
      <c r="BF54" s="40"/>
      <c r="BG54" s="78">
        <f>SUM(E54:T54,Y54:AV54)</f>
        <v>34</v>
      </c>
    </row>
    <row r="55" spans="1:59" ht="14.25" thickTop="1" thickBot="1">
      <c r="A55" s="677"/>
      <c r="B55" s="657" t="s">
        <v>166</v>
      </c>
      <c r="C55" s="603" t="s">
        <v>172</v>
      </c>
      <c r="D55" s="45" t="s">
        <v>21</v>
      </c>
      <c r="E55" s="46">
        <f>SUM(E57,E59)</f>
        <v>8</v>
      </c>
      <c r="F55" s="46">
        <f t="shared" ref="F55:T55" si="13">SUM(F57,F59)</f>
        <v>8</v>
      </c>
      <c r="G55" s="46">
        <f t="shared" si="13"/>
        <v>8</v>
      </c>
      <c r="H55" s="46">
        <f t="shared" si="13"/>
        <v>8</v>
      </c>
      <c r="I55" s="46">
        <f t="shared" si="13"/>
        <v>8</v>
      </c>
      <c r="J55" s="46">
        <f t="shared" si="13"/>
        <v>8</v>
      </c>
      <c r="K55" s="46">
        <f t="shared" si="13"/>
        <v>8</v>
      </c>
      <c r="L55" s="46">
        <f t="shared" si="13"/>
        <v>8</v>
      </c>
      <c r="M55" s="46">
        <f t="shared" si="13"/>
        <v>8</v>
      </c>
      <c r="N55" s="46">
        <f t="shared" si="13"/>
        <v>8</v>
      </c>
      <c r="O55" s="46">
        <f t="shared" si="13"/>
        <v>8</v>
      </c>
      <c r="P55" s="46">
        <f t="shared" si="13"/>
        <v>8</v>
      </c>
      <c r="Q55" s="46">
        <f t="shared" si="13"/>
        <v>8</v>
      </c>
      <c r="R55" s="46">
        <f t="shared" si="13"/>
        <v>8</v>
      </c>
      <c r="S55" s="46">
        <f t="shared" si="13"/>
        <v>8</v>
      </c>
      <c r="T55" s="46">
        <f t="shared" si="13"/>
        <v>8</v>
      </c>
      <c r="U55" s="44"/>
      <c r="V55" s="32"/>
      <c r="W55" s="32"/>
      <c r="X55" s="32"/>
      <c r="Y55" s="125">
        <v>0</v>
      </c>
      <c r="Z55" s="125">
        <v>0</v>
      </c>
      <c r="AA55" s="125">
        <v>0</v>
      </c>
      <c r="AB55" s="125">
        <v>0</v>
      </c>
      <c r="AC55" s="46">
        <f>SUM(AC57,AC59)</f>
        <v>0</v>
      </c>
      <c r="AD55" s="46">
        <f t="shared" ref="AD55:AV55" si="14">SUM(AD57,AD59)</f>
        <v>0</v>
      </c>
      <c r="AE55" s="46">
        <f t="shared" si="14"/>
        <v>0</v>
      </c>
      <c r="AF55" s="46">
        <f t="shared" si="14"/>
        <v>0</v>
      </c>
      <c r="AG55" s="46">
        <f t="shared" si="14"/>
        <v>0</v>
      </c>
      <c r="AH55" s="46">
        <f t="shared" si="14"/>
        <v>0</v>
      </c>
      <c r="AI55" s="46">
        <f t="shared" si="14"/>
        <v>0</v>
      </c>
      <c r="AJ55" s="46">
        <f t="shared" si="14"/>
        <v>0</v>
      </c>
      <c r="AK55" s="46">
        <f t="shared" si="14"/>
        <v>0</v>
      </c>
      <c r="AL55" s="46">
        <f t="shared" si="14"/>
        <v>0</v>
      </c>
      <c r="AM55" s="46">
        <f t="shared" si="14"/>
        <v>0</v>
      </c>
      <c r="AN55" s="46">
        <f t="shared" si="14"/>
        <v>0</v>
      </c>
      <c r="AO55" s="46">
        <f t="shared" si="14"/>
        <v>0</v>
      </c>
      <c r="AP55" s="46">
        <f t="shared" si="14"/>
        <v>0</v>
      </c>
      <c r="AQ55" s="125">
        <v>0</v>
      </c>
      <c r="AR55" s="125">
        <v>0</v>
      </c>
      <c r="AS55" s="46">
        <f t="shared" si="14"/>
        <v>0</v>
      </c>
      <c r="AT55" s="46">
        <f t="shared" si="14"/>
        <v>0</v>
      </c>
      <c r="AU55" s="46">
        <f t="shared" si="14"/>
        <v>0</v>
      </c>
      <c r="AV55" s="46">
        <f t="shared" si="14"/>
        <v>0</v>
      </c>
      <c r="AW55" s="76"/>
      <c r="AX55" s="31"/>
      <c r="AY55" s="31"/>
      <c r="AZ55" s="31"/>
      <c r="BA55" s="31"/>
      <c r="BB55" s="31"/>
      <c r="BC55" s="31"/>
      <c r="BD55" s="31"/>
      <c r="BE55" s="32"/>
      <c r="BF55" s="46">
        <f>SUM(E55:BE55)</f>
        <v>128</v>
      </c>
      <c r="BG55" s="85"/>
    </row>
    <row r="56" spans="1:59" ht="15" thickTop="1" thickBot="1">
      <c r="A56" s="677"/>
      <c r="B56" s="658"/>
      <c r="C56" s="590"/>
      <c r="D56" s="47" t="s">
        <v>22</v>
      </c>
      <c r="E56" s="56">
        <f>SUM(E60,E58)</f>
        <v>3</v>
      </c>
      <c r="F56" s="56">
        <f t="shared" ref="F56:T56" si="15">SUM(F60,F58)</f>
        <v>3</v>
      </c>
      <c r="G56" s="56">
        <f t="shared" si="15"/>
        <v>3</v>
      </c>
      <c r="H56" s="56">
        <f t="shared" si="15"/>
        <v>3</v>
      </c>
      <c r="I56" s="56">
        <f t="shared" si="15"/>
        <v>3</v>
      </c>
      <c r="J56" s="56">
        <f t="shared" si="15"/>
        <v>3</v>
      </c>
      <c r="K56" s="56">
        <f t="shared" si="15"/>
        <v>3</v>
      </c>
      <c r="L56" s="56">
        <f t="shared" si="15"/>
        <v>3</v>
      </c>
      <c r="M56" s="56">
        <f t="shared" si="15"/>
        <v>3</v>
      </c>
      <c r="N56" s="56">
        <f t="shared" si="15"/>
        <v>3</v>
      </c>
      <c r="O56" s="56">
        <f t="shared" si="15"/>
        <v>3</v>
      </c>
      <c r="P56" s="56">
        <f t="shared" si="15"/>
        <v>3</v>
      </c>
      <c r="Q56" s="56">
        <f t="shared" si="15"/>
        <v>3</v>
      </c>
      <c r="R56" s="56">
        <f t="shared" si="15"/>
        <v>3</v>
      </c>
      <c r="S56" s="56">
        <f t="shared" si="15"/>
        <v>3</v>
      </c>
      <c r="T56" s="56">
        <f t="shared" si="15"/>
        <v>3</v>
      </c>
      <c r="U56" s="36"/>
      <c r="V56" s="37"/>
      <c r="W56" s="37"/>
      <c r="X56" s="37"/>
      <c r="Y56" s="125">
        <v>0</v>
      </c>
      <c r="Z56" s="125">
        <v>0</v>
      </c>
      <c r="AA56" s="125">
        <v>0</v>
      </c>
      <c r="AB56" s="125">
        <v>0</v>
      </c>
      <c r="AC56" s="56">
        <f t="shared" ref="AC56:AV56" si="16">SUM(AC60,AC58)</f>
        <v>0</v>
      </c>
      <c r="AD56" s="56">
        <f t="shared" si="16"/>
        <v>0</v>
      </c>
      <c r="AE56" s="56">
        <f t="shared" si="16"/>
        <v>0</v>
      </c>
      <c r="AF56" s="56">
        <f t="shared" si="16"/>
        <v>0</v>
      </c>
      <c r="AG56" s="56">
        <f t="shared" si="16"/>
        <v>0</v>
      </c>
      <c r="AH56" s="56">
        <f t="shared" si="16"/>
        <v>0</v>
      </c>
      <c r="AI56" s="56">
        <f t="shared" si="16"/>
        <v>0</v>
      </c>
      <c r="AJ56" s="56">
        <f t="shared" si="16"/>
        <v>0</v>
      </c>
      <c r="AK56" s="56">
        <f t="shared" si="16"/>
        <v>0</v>
      </c>
      <c r="AL56" s="56">
        <f t="shared" si="16"/>
        <v>0</v>
      </c>
      <c r="AM56" s="56">
        <f t="shared" si="16"/>
        <v>0</v>
      </c>
      <c r="AN56" s="56">
        <f t="shared" si="16"/>
        <v>0</v>
      </c>
      <c r="AO56" s="56">
        <f t="shared" si="16"/>
        <v>0</v>
      </c>
      <c r="AP56" s="56">
        <f t="shared" si="16"/>
        <v>0</v>
      </c>
      <c r="AQ56" s="125">
        <v>0</v>
      </c>
      <c r="AR56" s="125">
        <v>0</v>
      </c>
      <c r="AS56" s="56">
        <f t="shared" si="16"/>
        <v>0</v>
      </c>
      <c r="AT56" s="56">
        <f t="shared" si="16"/>
        <v>0</v>
      </c>
      <c r="AU56" s="56">
        <f t="shared" si="16"/>
        <v>0</v>
      </c>
      <c r="AV56" s="56">
        <f t="shared" si="16"/>
        <v>0</v>
      </c>
      <c r="AW56" s="76"/>
      <c r="AX56" s="39"/>
      <c r="AY56" s="39"/>
      <c r="AZ56" s="39"/>
      <c r="BA56" s="39"/>
      <c r="BB56" s="39"/>
      <c r="BC56" s="39"/>
      <c r="BD56" s="39"/>
      <c r="BE56" s="37"/>
      <c r="BF56" s="40"/>
      <c r="BG56" s="84">
        <f>SUM(E56:T56,Y56:AU56)</f>
        <v>48</v>
      </c>
    </row>
    <row r="57" spans="1:59" ht="14.25" thickTop="1" thickBot="1">
      <c r="A57" s="677"/>
      <c r="B57" s="569" t="s">
        <v>167</v>
      </c>
      <c r="C57" s="571" t="s">
        <v>153</v>
      </c>
      <c r="D57" s="28" t="s">
        <v>21</v>
      </c>
      <c r="E57" s="29">
        <v>4</v>
      </c>
      <c r="F57" s="29">
        <v>4</v>
      </c>
      <c r="G57" s="29">
        <v>4</v>
      </c>
      <c r="H57" s="29">
        <v>4</v>
      </c>
      <c r="I57" s="29">
        <v>4</v>
      </c>
      <c r="J57" s="29">
        <v>4</v>
      </c>
      <c r="K57" s="29">
        <v>4</v>
      </c>
      <c r="L57" s="29">
        <v>4</v>
      </c>
      <c r="M57" s="29">
        <v>4</v>
      </c>
      <c r="N57" s="29">
        <v>4</v>
      </c>
      <c r="O57" s="29">
        <v>4</v>
      </c>
      <c r="P57" s="29">
        <v>4</v>
      </c>
      <c r="Q57" s="29">
        <v>4</v>
      </c>
      <c r="R57" s="29">
        <v>4</v>
      </c>
      <c r="S57" s="29">
        <v>4</v>
      </c>
      <c r="T57" s="29">
        <v>4</v>
      </c>
      <c r="U57" s="44"/>
      <c r="V57" s="32"/>
      <c r="W57" s="32"/>
      <c r="X57" s="32"/>
      <c r="Y57" s="125">
        <v>0</v>
      </c>
      <c r="Z57" s="125">
        <v>0</v>
      </c>
      <c r="AA57" s="125">
        <v>0</v>
      </c>
      <c r="AB57" s="125">
        <v>0</v>
      </c>
      <c r="AC57" s="28"/>
      <c r="AD57" s="28"/>
      <c r="AE57" s="28"/>
      <c r="AF57" s="28"/>
      <c r="AG57" s="28"/>
      <c r="AH57" s="29"/>
      <c r="AI57" s="29"/>
      <c r="AJ57" s="29"/>
      <c r="AK57" s="29"/>
      <c r="AL57" s="28"/>
      <c r="AM57" s="29"/>
      <c r="AN57" s="29"/>
      <c r="AO57" s="29"/>
      <c r="AP57" s="29"/>
      <c r="AQ57" s="125">
        <v>0</v>
      </c>
      <c r="AR57" s="125">
        <v>0</v>
      </c>
      <c r="AS57" s="29"/>
      <c r="AT57" s="29"/>
      <c r="AU57" s="29"/>
      <c r="AV57" s="138"/>
      <c r="AW57" s="76"/>
      <c r="AX57" s="31"/>
      <c r="AY57" s="31"/>
      <c r="AZ57" s="31"/>
      <c r="BA57" s="31"/>
      <c r="BB57" s="31"/>
      <c r="BC57" s="31"/>
      <c r="BD57" s="31"/>
      <c r="BE57" s="32"/>
      <c r="BF57" s="33">
        <f>SUM(E57:BE57)</f>
        <v>64</v>
      </c>
      <c r="BG57" s="85"/>
    </row>
    <row r="58" spans="1:59" ht="14.25" thickTop="1" thickBot="1">
      <c r="A58" s="677"/>
      <c r="B58" s="570"/>
      <c r="C58" s="572"/>
      <c r="D58" s="35" t="s">
        <v>22</v>
      </c>
      <c r="E58" s="68">
        <v>2</v>
      </c>
      <c r="F58" s="68">
        <v>2</v>
      </c>
      <c r="G58" s="68">
        <v>2</v>
      </c>
      <c r="H58" s="68">
        <v>2</v>
      </c>
      <c r="I58" s="68">
        <v>2</v>
      </c>
      <c r="J58" s="68">
        <v>2</v>
      </c>
      <c r="K58" s="68">
        <v>2</v>
      </c>
      <c r="L58" s="68">
        <v>2</v>
      </c>
      <c r="M58" s="68">
        <v>2</v>
      </c>
      <c r="N58" s="68">
        <v>2</v>
      </c>
      <c r="O58" s="68">
        <v>2</v>
      </c>
      <c r="P58" s="68">
        <v>2</v>
      </c>
      <c r="Q58" s="68">
        <v>2</v>
      </c>
      <c r="R58" s="68">
        <v>2</v>
      </c>
      <c r="S58" s="68">
        <v>2</v>
      </c>
      <c r="T58" s="68">
        <v>2</v>
      </c>
      <c r="U58" s="36"/>
      <c r="V58" s="37"/>
      <c r="W58" s="37"/>
      <c r="X58" s="37"/>
      <c r="Y58" s="125">
        <v>0</v>
      </c>
      <c r="Z58" s="125">
        <v>0</v>
      </c>
      <c r="AA58" s="125">
        <v>0</v>
      </c>
      <c r="AB58" s="125">
        <v>0</v>
      </c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125">
        <v>0</v>
      </c>
      <c r="AR58" s="125">
        <v>0</v>
      </c>
      <c r="AS58" s="68"/>
      <c r="AT58" s="68"/>
      <c r="AU58" s="68"/>
      <c r="AV58" s="139"/>
      <c r="AW58" s="76"/>
      <c r="AX58" s="39"/>
      <c r="AY58" s="39"/>
      <c r="AZ58" s="39"/>
      <c r="BA58" s="39"/>
      <c r="BB58" s="39"/>
      <c r="BC58" s="39"/>
      <c r="BD58" s="39"/>
      <c r="BE58" s="37"/>
      <c r="BF58" s="40"/>
      <c r="BG58" s="78">
        <f>SUM(E58:T58,Y58:AU58)</f>
        <v>32</v>
      </c>
    </row>
    <row r="59" spans="1:59" ht="14.25" thickTop="1" thickBot="1">
      <c r="A59" s="677"/>
      <c r="B59" s="569" t="s">
        <v>168</v>
      </c>
      <c r="C59" s="571" t="s">
        <v>169</v>
      </c>
      <c r="D59" s="28" t="s">
        <v>21</v>
      </c>
      <c r="E59" s="29">
        <v>4</v>
      </c>
      <c r="F59" s="29">
        <v>4</v>
      </c>
      <c r="G59" s="29">
        <v>4</v>
      </c>
      <c r="H59" s="29">
        <v>4</v>
      </c>
      <c r="I59" s="29">
        <v>4</v>
      </c>
      <c r="J59" s="29">
        <v>4</v>
      </c>
      <c r="K59" s="29">
        <v>4</v>
      </c>
      <c r="L59" s="29">
        <v>4</v>
      </c>
      <c r="M59" s="29">
        <v>4</v>
      </c>
      <c r="N59" s="29">
        <v>4</v>
      </c>
      <c r="O59" s="29">
        <v>4</v>
      </c>
      <c r="P59" s="29">
        <v>4</v>
      </c>
      <c r="Q59" s="29">
        <v>4</v>
      </c>
      <c r="R59" s="29">
        <v>4</v>
      </c>
      <c r="S59" s="29">
        <v>4</v>
      </c>
      <c r="T59" s="29">
        <v>4</v>
      </c>
      <c r="U59" s="44"/>
      <c r="V59" s="32"/>
      <c r="W59" s="32"/>
      <c r="X59" s="32"/>
      <c r="Y59" s="125">
        <v>0</v>
      </c>
      <c r="Z59" s="125">
        <v>0</v>
      </c>
      <c r="AA59" s="125">
        <v>0</v>
      </c>
      <c r="AB59" s="125">
        <v>0</v>
      </c>
      <c r="AC59" s="28"/>
      <c r="AD59" s="28"/>
      <c r="AE59" s="28"/>
      <c r="AF59" s="28"/>
      <c r="AG59" s="28"/>
      <c r="AH59" s="28"/>
      <c r="AI59" s="28"/>
      <c r="AJ59" s="28"/>
      <c r="AK59" s="29"/>
      <c r="AL59" s="28"/>
      <c r="AM59" s="29"/>
      <c r="AN59" s="29"/>
      <c r="AO59" s="29"/>
      <c r="AP59" s="29"/>
      <c r="AQ59" s="125">
        <v>0</v>
      </c>
      <c r="AR59" s="125">
        <v>0</v>
      </c>
      <c r="AS59" s="29"/>
      <c r="AT59" s="29"/>
      <c r="AU59" s="29"/>
      <c r="AV59" s="138"/>
      <c r="AW59" s="76"/>
      <c r="AX59" s="31"/>
      <c r="AY59" s="31"/>
      <c r="AZ59" s="31"/>
      <c r="BA59" s="31"/>
      <c r="BB59" s="31"/>
      <c r="BC59" s="31"/>
      <c r="BD59" s="31"/>
      <c r="BE59" s="32"/>
      <c r="BF59" s="33">
        <f>SUM(E59:BE59)</f>
        <v>64</v>
      </c>
      <c r="BG59" s="85"/>
    </row>
    <row r="60" spans="1:59" ht="14.25" thickTop="1" thickBot="1">
      <c r="A60" s="677"/>
      <c r="B60" s="664"/>
      <c r="C60" s="575"/>
      <c r="D60" s="50" t="s">
        <v>22</v>
      </c>
      <c r="E60" s="178">
        <v>1</v>
      </c>
      <c r="F60" s="178">
        <v>1</v>
      </c>
      <c r="G60" s="178">
        <v>1</v>
      </c>
      <c r="H60" s="178">
        <v>1</v>
      </c>
      <c r="I60" s="178">
        <v>1</v>
      </c>
      <c r="J60" s="178">
        <v>1</v>
      </c>
      <c r="K60" s="178">
        <v>1</v>
      </c>
      <c r="L60" s="178">
        <v>1</v>
      </c>
      <c r="M60" s="178">
        <v>1</v>
      </c>
      <c r="N60" s="178">
        <v>1</v>
      </c>
      <c r="O60" s="178">
        <v>1</v>
      </c>
      <c r="P60" s="178">
        <v>1</v>
      </c>
      <c r="Q60" s="178">
        <v>1</v>
      </c>
      <c r="R60" s="178">
        <v>1</v>
      </c>
      <c r="S60" s="178">
        <v>1</v>
      </c>
      <c r="T60" s="178">
        <v>1</v>
      </c>
      <c r="U60" s="135"/>
      <c r="V60" s="23"/>
      <c r="W60" s="23"/>
      <c r="X60" s="23"/>
      <c r="Y60" s="125">
        <v>0</v>
      </c>
      <c r="Z60" s="125">
        <v>0</v>
      </c>
      <c r="AA60" s="125">
        <v>0</v>
      </c>
      <c r="AB60" s="125">
        <v>0</v>
      </c>
      <c r="AC60" s="178"/>
      <c r="AD60" s="178"/>
      <c r="AE60" s="178"/>
      <c r="AF60" s="178"/>
      <c r="AG60" s="178"/>
      <c r="AH60" s="178"/>
      <c r="AI60" s="178"/>
      <c r="AJ60" s="178"/>
      <c r="AK60" s="178"/>
      <c r="AL60" s="178"/>
      <c r="AM60" s="178"/>
      <c r="AN60" s="178"/>
      <c r="AO60" s="178"/>
      <c r="AP60" s="178"/>
      <c r="AQ60" s="125">
        <v>0</v>
      </c>
      <c r="AR60" s="125">
        <v>0</v>
      </c>
      <c r="AS60" s="178"/>
      <c r="AT60" s="178"/>
      <c r="AU60" s="178"/>
      <c r="AV60" s="211"/>
      <c r="AW60" s="76"/>
      <c r="AX60" s="179"/>
      <c r="AY60" s="179"/>
      <c r="AZ60" s="179"/>
      <c r="BA60" s="179"/>
      <c r="BB60" s="179"/>
      <c r="BC60" s="179"/>
      <c r="BD60" s="179"/>
      <c r="BE60" s="23"/>
      <c r="BF60" s="105"/>
      <c r="BG60" s="180">
        <f>SUM(E60:T60,Y60:AV60)</f>
        <v>16</v>
      </c>
    </row>
    <row r="61" spans="1:59" ht="14.25" thickTop="1" thickBot="1">
      <c r="A61" s="677"/>
      <c r="B61" s="596" t="s">
        <v>184</v>
      </c>
      <c r="C61" s="575" t="s">
        <v>185</v>
      </c>
      <c r="D61" s="28" t="s">
        <v>21</v>
      </c>
      <c r="E61" s="178"/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178"/>
      <c r="Q61" s="178"/>
      <c r="R61" s="178"/>
      <c r="S61" s="178"/>
      <c r="T61" s="178"/>
      <c r="U61" s="135"/>
      <c r="V61" s="23"/>
      <c r="W61" s="23"/>
      <c r="X61" s="23"/>
      <c r="Y61" s="125">
        <v>0</v>
      </c>
      <c r="Z61" s="125">
        <v>0</v>
      </c>
      <c r="AA61" s="125">
        <v>0</v>
      </c>
      <c r="AB61" s="125">
        <v>0</v>
      </c>
      <c r="AC61" s="178"/>
      <c r="AD61" s="178"/>
      <c r="AE61" s="178"/>
      <c r="AF61" s="178"/>
      <c r="AG61" s="178"/>
      <c r="AH61" s="178"/>
      <c r="AI61" s="178"/>
      <c r="AJ61" s="178"/>
      <c r="AK61" s="178"/>
      <c r="AL61" s="178"/>
      <c r="AM61" s="178"/>
      <c r="AN61" s="178"/>
      <c r="AO61" s="178"/>
      <c r="AP61" s="178"/>
      <c r="AQ61" s="125">
        <v>0</v>
      </c>
      <c r="AR61" s="125">
        <v>0</v>
      </c>
      <c r="AS61" s="178"/>
      <c r="AT61" s="178"/>
      <c r="AU61" s="178"/>
      <c r="AV61" s="211"/>
      <c r="AW61" s="76"/>
      <c r="AX61" s="179"/>
      <c r="AY61" s="179"/>
      <c r="AZ61" s="179"/>
      <c r="BA61" s="179"/>
      <c r="BB61" s="179"/>
      <c r="BC61" s="179"/>
      <c r="BD61" s="179"/>
      <c r="BE61" s="23"/>
      <c r="BF61" s="105"/>
      <c r="BG61" s="184"/>
    </row>
    <row r="62" spans="1:59" ht="14.25" thickTop="1" thickBot="1">
      <c r="A62" s="677"/>
      <c r="B62" s="662"/>
      <c r="C62" s="663"/>
      <c r="D62" s="50" t="s">
        <v>22</v>
      </c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65"/>
      <c r="V62" s="22"/>
      <c r="W62" s="22"/>
      <c r="X62" s="22"/>
      <c r="Y62" s="125">
        <v>0</v>
      </c>
      <c r="Z62" s="125">
        <v>0</v>
      </c>
      <c r="AA62" s="125">
        <v>0</v>
      </c>
      <c r="AB62" s="125">
        <v>0</v>
      </c>
      <c r="AC62" s="182"/>
      <c r="AD62" s="182"/>
      <c r="AE62" s="182"/>
      <c r="AF62" s="182"/>
      <c r="AG62" s="182"/>
      <c r="AH62" s="182"/>
      <c r="AI62" s="182"/>
      <c r="AJ62" s="182"/>
      <c r="AK62" s="182"/>
      <c r="AL62" s="182"/>
      <c r="AM62" s="182"/>
      <c r="AN62" s="182"/>
      <c r="AO62" s="182"/>
      <c r="AP62" s="182"/>
      <c r="AQ62" s="125">
        <v>0</v>
      </c>
      <c r="AR62" s="125">
        <v>0</v>
      </c>
      <c r="AS62" s="182"/>
      <c r="AT62" s="182"/>
      <c r="AU62" s="182"/>
      <c r="AV62" s="214"/>
      <c r="AW62" s="76"/>
      <c r="AX62" s="183"/>
      <c r="AY62" s="183"/>
      <c r="AZ62" s="183"/>
      <c r="BA62" s="183"/>
      <c r="BB62" s="183"/>
      <c r="BC62" s="183"/>
      <c r="BD62" s="183"/>
      <c r="BE62" s="22"/>
      <c r="BF62" s="21"/>
      <c r="BG62" s="21"/>
    </row>
    <row r="63" spans="1:59" ht="14.25" thickTop="1" thickBot="1">
      <c r="A63" s="677"/>
      <c r="B63" s="188" t="s">
        <v>221</v>
      </c>
      <c r="C63" s="189" t="s">
        <v>222</v>
      </c>
      <c r="D63" s="20"/>
      <c r="E63" s="187"/>
      <c r="F63" s="187"/>
      <c r="G63" s="187"/>
      <c r="H63" s="187"/>
      <c r="I63" s="187"/>
      <c r="J63" s="187"/>
      <c r="K63" s="187"/>
      <c r="L63" s="187"/>
      <c r="M63" s="187"/>
      <c r="N63" s="187"/>
      <c r="O63" s="187"/>
      <c r="P63" s="187"/>
      <c r="Q63" s="187"/>
      <c r="R63" s="187"/>
      <c r="S63" s="187"/>
      <c r="T63" s="187"/>
      <c r="U63" s="41"/>
      <c r="V63" s="25"/>
      <c r="W63" s="25"/>
      <c r="X63" s="25"/>
      <c r="Y63" s="125">
        <v>0</v>
      </c>
      <c r="Z63" s="125">
        <v>0</v>
      </c>
      <c r="AA63" s="125">
        <v>0</v>
      </c>
      <c r="AB63" s="125">
        <v>0</v>
      </c>
      <c r="AC63" s="187"/>
      <c r="AD63" s="187"/>
      <c r="AE63" s="187"/>
      <c r="AF63" s="187"/>
      <c r="AG63" s="187"/>
      <c r="AH63" s="187"/>
      <c r="AI63" s="187"/>
      <c r="AJ63" s="187"/>
      <c r="AK63" s="187"/>
      <c r="AL63" s="187"/>
      <c r="AM63" s="187"/>
      <c r="AN63" s="187"/>
      <c r="AO63" s="187"/>
      <c r="AP63" s="187"/>
      <c r="AQ63" s="125">
        <v>0</v>
      </c>
      <c r="AR63" s="125">
        <v>0</v>
      </c>
      <c r="AS63" s="187"/>
      <c r="AT63" s="187"/>
      <c r="AU63" s="187"/>
      <c r="AV63" s="26"/>
      <c r="AW63" s="26"/>
      <c r="AX63" s="26"/>
      <c r="AY63" s="26"/>
      <c r="AZ63" s="26"/>
      <c r="BA63" s="26"/>
      <c r="BB63" s="26"/>
      <c r="BC63" s="26"/>
      <c r="BD63" s="26"/>
      <c r="BE63" s="111"/>
      <c r="BF63" s="26"/>
      <c r="BG63" s="186"/>
    </row>
    <row r="64" spans="1:59" ht="14.25" thickTop="1" thickBot="1">
      <c r="A64" s="677"/>
      <c r="B64" s="661" t="s">
        <v>171</v>
      </c>
      <c r="C64" s="665" t="s">
        <v>170</v>
      </c>
      <c r="D64" s="111" t="s">
        <v>21</v>
      </c>
      <c r="E64" s="112" t="e">
        <f>SUM(E66,E68,E70,E72,#REF!,#REF!)</f>
        <v>#REF!</v>
      </c>
      <c r="F64" s="112" t="e">
        <f>SUM(F66,F68,F70,F72,#REF!,#REF!)</f>
        <v>#REF!</v>
      </c>
      <c r="G64" s="112" t="e">
        <f>SUM(G66,G68,G70,G72,#REF!,#REF!)</f>
        <v>#REF!</v>
      </c>
      <c r="H64" s="112" t="e">
        <f>SUM(H66,H68,H70,H72,#REF!,#REF!)</f>
        <v>#REF!</v>
      </c>
      <c r="I64" s="112" t="e">
        <f>SUM(I66,I68,I70,I72,#REF!,#REF!)</f>
        <v>#REF!</v>
      </c>
      <c r="J64" s="112" t="e">
        <f>SUM(J66,J68,J70,J72,#REF!,#REF!)</f>
        <v>#REF!</v>
      </c>
      <c r="K64" s="112" t="e">
        <f>SUM(K66,K68,K70,K72,#REF!,#REF!)</f>
        <v>#REF!</v>
      </c>
      <c r="L64" s="112" t="e">
        <f>SUM(L66,L68,L70,L72,#REF!,#REF!)</f>
        <v>#REF!</v>
      </c>
      <c r="M64" s="112" t="e">
        <f>SUM(M66,M68,M70,M72,#REF!,#REF!)</f>
        <v>#REF!</v>
      </c>
      <c r="N64" s="112" t="e">
        <f>SUM(N66,N68,N70,N72,#REF!,#REF!)</f>
        <v>#REF!</v>
      </c>
      <c r="O64" s="112" t="e">
        <f>SUM(O66,O68,O70,O72,#REF!,#REF!)</f>
        <v>#REF!</v>
      </c>
      <c r="P64" s="112" t="e">
        <f>SUM(P66,P68,P70,P72,#REF!,#REF!)</f>
        <v>#REF!</v>
      </c>
      <c r="Q64" s="112" t="e">
        <f>SUM(Q66,Q68,Q70,Q72,#REF!,#REF!)</f>
        <v>#REF!</v>
      </c>
      <c r="R64" s="112" t="e">
        <f>SUM(R66,R68,R70,R72,#REF!,#REF!)</f>
        <v>#REF!</v>
      </c>
      <c r="S64" s="112" t="e">
        <f>SUM(S66,S68,S70,S72,#REF!,#REF!)</f>
        <v>#REF!</v>
      </c>
      <c r="T64" s="112" t="e">
        <f>SUM(T66,T68,T70,T72,#REF!,#REF!)</f>
        <v>#REF!</v>
      </c>
      <c r="U64" s="41"/>
      <c r="V64" s="25"/>
      <c r="W64" s="25"/>
      <c r="X64" s="25"/>
      <c r="Y64" s="125">
        <v>0</v>
      </c>
      <c r="Z64" s="125">
        <v>0</v>
      </c>
      <c r="AA64" s="125">
        <v>0</v>
      </c>
      <c r="AB64" s="125">
        <v>0</v>
      </c>
      <c r="AC64" s="112" t="e">
        <f>SUM(AC66,AC68,AC70,AC72,#REF!,#REF!)</f>
        <v>#REF!</v>
      </c>
      <c r="AD64" s="112" t="e">
        <f>SUM(AD66,AD68,AD70,AD72,#REF!,#REF!)</f>
        <v>#REF!</v>
      </c>
      <c r="AE64" s="112" t="e">
        <f>SUM(AE66,AE68,AE70,AE72,#REF!,#REF!)</f>
        <v>#REF!</v>
      </c>
      <c r="AF64" s="112" t="e">
        <f>SUM(AF66,AF68,AF70,AF72,#REF!,#REF!)</f>
        <v>#REF!</v>
      </c>
      <c r="AG64" s="112" t="e">
        <f>SUM(AG66,AG68,AG70,AG72,#REF!,#REF!)</f>
        <v>#REF!</v>
      </c>
      <c r="AH64" s="112" t="e">
        <f>SUM(AH66,AH68,AH70,AH72,#REF!,#REF!)</f>
        <v>#REF!</v>
      </c>
      <c r="AI64" s="112" t="e">
        <f>SUM(AI66,AI68,AI70,AI72,#REF!,#REF!)</f>
        <v>#REF!</v>
      </c>
      <c r="AJ64" s="112" t="e">
        <f>SUM(AJ66,AJ68,AJ70,AJ72,#REF!,#REF!)</f>
        <v>#REF!</v>
      </c>
      <c r="AK64" s="112" t="e">
        <f>SUM(AK66,AK68,AK70,AK72,#REF!,#REF!)</f>
        <v>#REF!</v>
      </c>
      <c r="AL64" s="112" t="e">
        <f>SUM(AL66,AL68,AL70,AL72,#REF!,#REF!)</f>
        <v>#REF!</v>
      </c>
      <c r="AM64" s="112" t="e">
        <f>SUM(AM66,AM68,AM70,AM72,#REF!,#REF!)</f>
        <v>#REF!</v>
      </c>
      <c r="AN64" s="112" t="e">
        <f>SUM(AN66,AN68,AN70,AN72,#REF!,#REF!)</f>
        <v>#REF!</v>
      </c>
      <c r="AO64" s="112" t="e">
        <f>SUM(AO66,AO68,AO70,AO72,#REF!,#REF!)</f>
        <v>#REF!</v>
      </c>
      <c r="AP64" s="112" t="e">
        <f>SUM(AP66,AP68,AP70,AP72,#REF!,#REF!)</f>
        <v>#REF!</v>
      </c>
      <c r="AQ64" s="125">
        <v>0</v>
      </c>
      <c r="AR64" s="125">
        <v>0</v>
      </c>
      <c r="AS64" s="112" t="e">
        <f>SUM(AS66,AS68,AS70,AS72,#REF!,#REF!)</f>
        <v>#REF!</v>
      </c>
      <c r="AT64" s="112" t="e">
        <f>SUM(AT66,AT68,AT70,AT72,#REF!,#REF!)</f>
        <v>#REF!</v>
      </c>
      <c r="AU64" s="112" t="e">
        <f>SUM(AU66,AU68,AU70,AU72,#REF!,#REF!)</f>
        <v>#REF!</v>
      </c>
      <c r="AV64" s="204"/>
      <c r="AW64" s="181"/>
      <c r="AX64" s="24"/>
      <c r="AY64" s="24"/>
      <c r="AZ64" s="24"/>
      <c r="BA64" s="24"/>
      <c r="BB64" s="24"/>
      <c r="BC64" s="24"/>
      <c r="BD64" s="24"/>
      <c r="BE64" s="25"/>
      <c r="BF64" s="112" t="e">
        <f>SUM(E64:BE64)</f>
        <v>#REF!</v>
      </c>
      <c r="BG64" s="97"/>
    </row>
    <row r="65" spans="1:59" ht="15" thickTop="1" thickBot="1">
      <c r="A65" s="677"/>
      <c r="B65" s="658"/>
      <c r="C65" s="638"/>
      <c r="D65" s="47" t="s">
        <v>22</v>
      </c>
      <c r="E65" s="56" t="e">
        <f>SUM(E67,E69,E71,E73,#REF!,#REF!)</f>
        <v>#REF!</v>
      </c>
      <c r="F65" s="56" t="e">
        <f>SUM(F67,F69,F71,F73,#REF!,#REF!)</f>
        <v>#REF!</v>
      </c>
      <c r="G65" s="56" t="e">
        <f>SUM(G67,G69,G71,G73,#REF!,#REF!)</f>
        <v>#REF!</v>
      </c>
      <c r="H65" s="56" t="e">
        <f>SUM(H67,H69,H71,H73,#REF!,#REF!)</f>
        <v>#REF!</v>
      </c>
      <c r="I65" s="56" t="e">
        <f>SUM(I67,I69,I71,I73,#REF!,#REF!)</f>
        <v>#REF!</v>
      </c>
      <c r="J65" s="56" t="e">
        <f>SUM(J67,J69,J71,J73,#REF!,#REF!)</f>
        <v>#REF!</v>
      </c>
      <c r="K65" s="56" t="e">
        <f>SUM(K67,K69,K71,K73,#REF!,#REF!)</f>
        <v>#REF!</v>
      </c>
      <c r="L65" s="56" t="e">
        <f>SUM(L67,L69,L71,L73,#REF!,#REF!)</f>
        <v>#REF!</v>
      </c>
      <c r="M65" s="56" t="e">
        <f>SUM(M67,M69,M71,M73,#REF!,#REF!)</f>
        <v>#REF!</v>
      </c>
      <c r="N65" s="56" t="e">
        <f>SUM(N67,N69,N71,N73,#REF!,#REF!)</f>
        <v>#REF!</v>
      </c>
      <c r="O65" s="56" t="e">
        <f>SUM(O67,O69,O71,O73,#REF!,#REF!)</f>
        <v>#REF!</v>
      </c>
      <c r="P65" s="56" t="e">
        <f>SUM(P67,P69,P71,P73,#REF!,#REF!)</f>
        <v>#REF!</v>
      </c>
      <c r="Q65" s="56" t="e">
        <f>SUM(Q67,Q69,Q71,Q73,#REF!,#REF!)</f>
        <v>#REF!</v>
      </c>
      <c r="R65" s="56" t="e">
        <f>SUM(R67,R69,R71,R73,#REF!,#REF!)</f>
        <v>#REF!</v>
      </c>
      <c r="S65" s="56" t="e">
        <f>SUM(S67,S69,S71,S73,#REF!,#REF!)</f>
        <v>#REF!</v>
      </c>
      <c r="T65" s="56" t="e">
        <f>SUM(T67,T69,T71,T73,#REF!,#REF!)</f>
        <v>#REF!</v>
      </c>
      <c r="U65" s="36"/>
      <c r="V65" s="37"/>
      <c r="W65" s="37"/>
      <c r="X65" s="37"/>
      <c r="Y65" s="125">
        <v>0</v>
      </c>
      <c r="Z65" s="125">
        <v>0</v>
      </c>
      <c r="AA65" s="125">
        <v>0</v>
      </c>
      <c r="AB65" s="125">
        <v>0</v>
      </c>
      <c r="AC65" s="56" t="e">
        <f>SUM(AC67,AC69,AC71,AC73,#REF!,#REF!)</f>
        <v>#REF!</v>
      </c>
      <c r="AD65" s="56" t="e">
        <f>SUM(AD67,AD69,AD71,AD73,#REF!,#REF!)</f>
        <v>#REF!</v>
      </c>
      <c r="AE65" s="56" t="e">
        <f>SUM(AE67,AE69,AE71,AE73,#REF!,#REF!)</f>
        <v>#REF!</v>
      </c>
      <c r="AF65" s="56" t="e">
        <f>SUM(AF67,AF69,AF71,AF73,#REF!,#REF!)</f>
        <v>#REF!</v>
      </c>
      <c r="AG65" s="56" t="e">
        <f>SUM(AG67,AG69,AG71,AG73,#REF!,#REF!)</f>
        <v>#REF!</v>
      </c>
      <c r="AH65" s="56" t="e">
        <f>SUM(AH67,AH69,AH71,AH73,#REF!,#REF!)</f>
        <v>#REF!</v>
      </c>
      <c r="AI65" s="56" t="e">
        <f>SUM(AI67,AI69,AI71,AI73,#REF!,#REF!)</f>
        <v>#REF!</v>
      </c>
      <c r="AJ65" s="56" t="e">
        <f>SUM(AJ67,AJ69,AJ71,AJ73,#REF!,#REF!)</f>
        <v>#REF!</v>
      </c>
      <c r="AK65" s="56" t="e">
        <f>SUM(AK67,AK69,AK71,AK73,#REF!,#REF!)</f>
        <v>#REF!</v>
      </c>
      <c r="AL65" s="56" t="e">
        <f>SUM(AL67,AL69,AL71,AL73,#REF!,#REF!)</f>
        <v>#REF!</v>
      </c>
      <c r="AM65" s="56" t="e">
        <f>SUM(AM67,AM69,AM71,AM73,#REF!,#REF!)</f>
        <v>#REF!</v>
      </c>
      <c r="AN65" s="56" t="e">
        <f>SUM(AN67,AN69,AN71,AN73,#REF!,#REF!)</f>
        <v>#REF!</v>
      </c>
      <c r="AO65" s="56" t="e">
        <f>SUM(AO67,AO69,AO71,AO73,#REF!,#REF!)</f>
        <v>#REF!</v>
      </c>
      <c r="AP65" s="56" t="e">
        <f>SUM(AP67,AP69,AP71,AP73,#REF!,#REF!)</f>
        <v>#REF!</v>
      </c>
      <c r="AQ65" s="125">
        <v>0</v>
      </c>
      <c r="AR65" s="125">
        <v>0</v>
      </c>
      <c r="AS65" s="56" t="e">
        <f>SUM(AS67,AS69,AS71,AS73,#REF!,#REF!)</f>
        <v>#REF!</v>
      </c>
      <c r="AT65" s="56" t="e">
        <f>SUM(AT67,AT69,AT71,AT73,#REF!,#REF!)</f>
        <v>#REF!</v>
      </c>
      <c r="AU65" s="56" t="e">
        <f>SUM(AU67,AU69,AU71,AU73,#REF!,#REF!)</f>
        <v>#REF!</v>
      </c>
      <c r="AV65" s="139"/>
      <c r="AW65" s="181"/>
      <c r="AX65" s="39"/>
      <c r="AY65" s="39"/>
      <c r="AZ65" s="39"/>
      <c r="BA65" s="39"/>
      <c r="BB65" s="39"/>
      <c r="BC65" s="39"/>
      <c r="BD65" s="39"/>
      <c r="BE65" s="37"/>
      <c r="BF65" s="40"/>
      <c r="BG65" s="84" t="e">
        <f>SUM(E65:T65,Y65:AU65)</f>
        <v>#REF!</v>
      </c>
    </row>
    <row r="66" spans="1:59" ht="14.25" thickTop="1" thickBot="1">
      <c r="A66" s="677"/>
      <c r="B66" s="569" t="s">
        <v>173</v>
      </c>
      <c r="C66" s="571" t="s">
        <v>177</v>
      </c>
      <c r="D66" s="28" t="s">
        <v>21</v>
      </c>
      <c r="E66" s="29">
        <v>4</v>
      </c>
      <c r="F66" s="29">
        <v>4</v>
      </c>
      <c r="G66" s="29">
        <v>4</v>
      </c>
      <c r="H66" s="29">
        <v>4</v>
      </c>
      <c r="I66" s="29">
        <v>4</v>
      </c>
      <c r="J66" s="29">
        <v>4</v>
      </c>
      <c r="K66" s="29">
        <v>4</v>
      </c>
      <c r="L66" s="29">
        <v>4</v>
      </c>
      <c r="M66" s="29">
        <v>4</v>
      </c>
      <c r="N66" s="29">
        <v>4</v>
      </c>
      <c r="O66" s="29">
        <v>4</v>
      </c>
      <c r="P66" s="29">
        <v>4</v>
      </c>
      <c r="Q66" s="29">
        <v>4</v>
      </c>
      <c r="R66" s="29">
        <v>4</v>
      </c>
      <c r="S66" s="29">
        <v>4</v>
      </c>
      <c r="T66" s="29">
        <v>4</v>
      </c>
      <c r="U66" s="44"/>
      <c r="V66" s="32"/>
      <c r="W66" s="32"/>
      <c r="X66" s="32"/>
      <c r="Y66" s="125">
        <v>0</v>
      </c>
      <c r="Z66" s="125">
        <v>0</v>
      </c>
      <c r="AA66" s="125">
        <v>0</v>
      </c>
      <c r="AB66" s="125">
        <v>0</v>
      </c>
      <c r="AC66" s="28">
        <v>3</v>
      </c>
      <c r="AD66" s="28">
        <v>3</v>
      </c>
      <c r="AE66" s="28">
        <v>3</v>
      </c>
      <c r="AF66" s="28">
        <v>3</v>
      </c>
      <c r="AG66" s="28">
        <v>3</v>
      </c>
      <c r="AH66" s="29">
        <v>3</v>
      </c>
      <c r="AI66" s="29">
        <v>3</v>
      </c>
      <c r="AJ66" s="29">
        <v>3</v>
      </c>
      <c r="AK66" s="29">
        <v>3</v>
      </c>
      <c r="AL66" s="28">
        <v>3</v>
      </c>
      <c r="AM66" s="29">
        <v>3</v>
      </c>
      <c r="AN66" s="29">
        <v>3</v>
      </c>
      <c r="AO66" s="29">
        <v>3</v>
      </c>
      <c r="AP66" s="29">
        <v>3</v>
      </c>
      <c r="AQ66" s="125">
        <v>0</v>
      </c>
      <c r="AR66" s="125">
        <v>0</v>
      </c>
      <c r="AS66" s="29">
        <v>3</v>
      </c>
      <c r="AT66" s="29">
        <v>3</v>
      </c>
      <c r="AU66" s="29">
        <v>3</v>
      </c>
      <c r="AV66" s="138">
        <v>3</v>
      </c>
      <c r="AW66" s="181"/>
      <c r="AX66" s="31"/>
      <c r="AY66" s="31"/>
      <c r="AZ66" s="31"/>
      <c r="BA66" s="31"/>
      <c r="BB66" s="31"/>
      <c r="BC66" s="31"/>
      <c r="BD66" s="31"/>
      <c r="BE66" s="32"/>
      <c r="BF66" s="33">
        <f>SUM(E66:BE66)</f>
        <v>118</v>
      </c>
      <c r="BG66" s="85"/>
    </row>
    <row r="67" spans="1:59" ht="14.25" thickTop="1" thickBot="1">
      <c r="A67" s="677"/>
      <c r="B67" s="570"/>
      <c r="C67" s="572"/>
      <c r="D67" s="35" t="s">
        <v>22</v>
      </c>
      <c r="E67" s="68">
        <v>2</v>
      </c>
      <c r="F67" s="68">
        <v>2</v>
      </c>
      <c r="G67" s="68">
        <v>2</v>
      </c>
      <c r="H67" s="68">
        <v>2</v>
      </c>
      <c r="I67" s="68">
        <v>2</v>
      </c>
      <c r="J67" s="68">
        <v>2</v>
      </c>
      <c r="K67" s="68">
        <v>2</v>
      </c>
      <c r="L67" s="68">
        <v>2</v>
      </c>
      <c r="M67" s="68">
        <v>2</v>
      </c>
      <c r="N67" s="68">
        <v>2</v>
      </c>
      <c r="O67" s="68">
        <v>2</v>
      </c>
      <c r="P67" s="68">
        <v>2</v>
      </c>
      <c r="Q67" s="68">
        <v>2</v>
      </c>
      <c r="R67" s="68">
        <v>2</v>
      </c>
      <c r="S67" s="68">
        <v>2</v>
      </c>
      <c r="T67" s="68">
        <v>2</v>
      </c>
      <c r="U67" s="36"/>
      <c r="V67" s="37"/>
      <c r="W67" s="37"/>
      <c r="X67" s="37"/>
      <c r="Y67" s="125">
        <v>0</v>
      </c>
      <c r="Z67" s="125">
        <v>0</v>
      </c>
      <c r="AA67" s="125">
        <v>0</v>
      </c>
      <c r="AB67" s="125">
        <v>0</v>
      </c>
      <c r="AC67" s="68">
        <v>1.5</v>
      </c>
      <c r="AD67" s="68">
        <v>1.5</v>
      </c>
      <c r="AE67" s="68">
        <v>1.5</v>
      </c>
      <c r="AF67" s="68">
        <v>1.5</v>
      </c>
      <c r="AG67" s="68">
        <v>1.5</v>
      </c>
      <c r="AH67" s="68">
        <v>1.5</v>
      </c>
      <c r="AI67" s="68">
        <v>1.5</v>
      </c>
      <c r="AJ67" s="68">
        <v>1.5</v>
      </c>
      <c r="AK67" s="68">
        <v>1.5</v>
      </c>
      <c r="AL67" s="68">
        <v>1.5</v>
      </c>
      <c r="AM67" s="68">
        <v>1.5</v>
      </c>
      <c r="AN67" s="68">
        <v>1.5</v>
      </c>
      <c r="AO67" s="68">
        <v>1.5</v>
      </c>
      <c r="AP67" s="68">
        <v>1.5</v>
      </c>
      <c r="AQ67" s="125">
        <v>0</v>
      </c>
      <c r="AR67" s="125">
        <v>0</v>
      </c>
      <c r="AS67" s="68">
        <v>1.5</v>
      </c>
      <c r="AT67" s="68">
        <v>1.5</v>
      </c>
      <c r="AU67" s="68">
        <v>1.5</v>
      </c>
      <c r="AV67" s="139">
        <v>1.5</v>
      </c>
      <c r="AW67" s="181"/>
      <c r="AX67" s="39"/>
      <c r="AY67" s="39"/>
      <c r="AZ67" s="39"/>
      <c r="BA67" s="39"/>
      <c r="BB67" s="39"/>
      <c r="BC67" s="39"/>
      <c r="BD67" s="39"/>
      <c r="BE67" s="37"/>
      <c r="BF67" s="40"/>
      <c r="BG67" s="78">
        <f>SUM(E67:T67,Y67:AV67)</f>
        <v>59</v>
      </c>
    </row>
    <row r="68" spans="1:59" ht="14.25" thickTop="1" thickBot="1">
      <c r="A68" s="677"/>
      <c r="B68" s="569" t="s">
        <v>175</v>
      </c>
      <c r="C68" s="571" t="s">
        <v>174</v>
      </c>
      <c r="D68" s="28" t="s">
        <v>21</v>
      </c>
      <c r="E68" s="29">
        <v>3</v>
      </c>
      <c r="F68" s="29">
        <v>3</v>
      </c>
      <c r="G68" s="29">
        <v>3</v>
      </c>
      <c r="H68" s="29">
        <v>3</v>
      </c>
      <c r="I68" s="29">
        <v>3</v>
      </c>
      <c r="J68" s="29">
        <v>3</v>
      </c>
      <c r="K68" s="29">
        <v>3</v>
      </c>
      <c r="L68" s="28">
        <v>3</v>
      </c>
      <c r="M68" s="28">
        <v>3</v>
      </c>
      <c r="N68" s="28">
        <v>3</v>
      </c>
      <c r="O68" s="28">
        <v>3</v>
      </c>
      <c r="P68" s="28">
        <v>3</v>
      </c>
      <c r="Q68" s="28">
        <v>3</v>
      </c>
      <c r="R68" s="28">
        <v>3</v>
      </c>
      <c r="S68" s="28">
        <v>3</v>
      </c>
      <c r="T68" s="28">
        <v>3</v>
      </c>
      <c r="U68" s="44"/>
      <c r="V68" s="32"/>
      <c r="W68" s="32"/>
      <c r="X68" s="32"/>
      <c r="Y68" s="125">
        <v>0</v>
      </c>
      <c r="Z68" s="125">
        <v>0</v>
      </c>
      <c r="AA68" s="125">
        <v>0</v>
      </c>
      <c r="AB68" s="125">
        <v>0</v>
      </c>
      <c r="AC68" s="28">
        <v>3</v>
      </c>
      <c r="AD68" s="28">
        <v>3</v>
      </c>
      <c r="AE68" s="28">
        <v>3</v>
      </c>
      <c r="AF68" s="28">
        <v>3</v>
      </c>
      <c r="AG68" s="28">
        <v>3</v>
      </c>
      <c r="AH68" s="29">
        <v>3</v>
      </c>
      <c r="AI68" s="29">
        <v>3</v>
      </c>
      <c r="AJ68" s="29">
        <v>3</v>
      </c>
      <c r="AK68" s="29">
        <v>3</v>
      </c>
      <c r="AL68" s="28">
        <v>3</v>
      </c>
      <c r="AM68" s="29">
        <v>3</v>
      </c>
      <c r="AN68" s="29">
        <v>3</v>
      </c>
      <c r="AO68" s="29">
        <v>3</v>
      </c>
      <c r="AP68" s="29">
        <v>3</v>
      </c>
      <c r="AQ68" s="125">
        <v>0</v>
      </c>
      <c r="AR68" s="125">
        <v>0</v>
      </c>
      <c r="AS68" s="29">
        <v>3</v>
      </c>
      <c r="AT68" s="29">
        <v>3</v>
      </c>
      <c r="AU68" s="29">
        <v>3</v>
      </c>
      <c r="AV68" s="138">
        <v>3</v>
      </c>
      <c r="AW68" s="181"/>
      <c r="AX68" s="31"/>
      <c r="AY68" s="31"/>
      <c r="AZ68" s="31"/>
      <c r="BA68" s="31"/>
      <c r="BB68" s="31"/>
      <c r="BC68" s="31"/>
      <c r="BD68" s="31"/>
      <c r="BE68" s="32"/>
      <c r="BF68" s="33">
        <f>SUM(E68:BE68)</f>
        <v>102</v>
      </c>
      <c r="BG68" s="85"/>
    </row>
    <row r="69" spans="1:59" ht="14.25" thickTop="1" thickBot="1">
      <c r="A69" s="677"/>
      <c r="B69" s="570"/>
      <c r="C69" s="572"/>
      <c r="D69" s="35" t="s">
        <v>22</v>
      </c>
      <c r="E69" s="68">
        <v>1.5</v>
      </c>
      <c r="F69" s="68">
        <v>1.5</v>
      </c>
      <c r="G69" s="68">
        <v>1.5</v>
      </c>
      <c r="H69" s="68">
        <v>1.5</v>
      </c>
      <c r="I69" s="68">
        <v>1.5</v>
      </c>
      <c r="J69" s="68">
        <v>1.5</v>
      </c>
      <c r="K69" s="68">
        <v>1.5</v>
      </c>
      <c r="L69" s="68">
        <v>1.5</v>
      </c>
      <c r="M69" s="68">
        <v>1.5</v>
      </c>
      <c r="N69" s="68">
        <v>1.5</v>
      </c>
      <c r="O69" s="68">
        <v>1.5</v>
      </c>
      <c r="P69" s="68">
        <v>1.5</v>
      </c>
      <c r="Q69" s="68">
        <v>1.5</v>
      </c>
      <c r="R69" s="68">
        <v>1.5</v>
      </c>
      <c r="S69" s="68">
        <v>1.5</v>
      </c>
      <c r="T69" s="68">
        <v>1.5</v>
      </c>
      <c r="U69" s="36"/>
      <c r="V69" s="37"/>
      <c r="W69" s="37"/>
      <c r="X69" s="37"/>
      <c r="Y69" s="125">
        <v>0</v>
      </c>
      <c r="Z69" s="125">
        <v>0</v>
      </c>
      <c r="AA69" s="125">
        <v>0</v>
      </c>
      <c r="AB69" s="125">
        <v>0</v>
      </c>
      <c r="AC69" s="68">
        <v>1.5</v>
      </c>
      <c r="AD69" s="68">
        <v>1.5</v>
      </c>
      <c r="AE69" s="68">
        <v>1.5</v>
      </c>
      <c r="AF69" s="68">
        <v>1.5</v>
      </c>
      <c r="AG69" s="68">
        <v>1.5</v>
      </c>
      <c r="AH69" s="68">
        <v>1.5</v>
      </c>
      <c r="AI69" s="68">
        <v>1.5</v>
      </c>
      <c r="AJ69" s="68">
        <v>1.5</v>
      </c>
      <c r="AK69" s="68">
        <v>1.5</v>
      </c>
      <c r="AL69" s="68">
        <v>1.5</v>
      </c>
      <c r="AM69" s="68">
        <v>1</v>
      </c>
      <c r="AN69" s="68">
        <v>1.5</v>
      </c>
      <c r="AO69" s="68">
        <v>1</v>
      </c>
      <c r="AP69" s="68">
        <v>1</v>
      </c>
      <c r="AQ69" s="125">
        <v>0</v>
      </c>
      <c r="AR69" s="125">
        <v>0</v>
      </c>
      <c r="AS69" s="68">
        <v>1</v>
      </c>
      <c r="AT69" s="68">
        <v>1</v>
      </c>
      <c r="AU69" s="68">
        <v>1</v>
      </c>
      <c r="AV69" s="235">
        <v>1</v>
      </c>
      <c r="AW69" s="181"/>
      <c r="AX69" s="39"/>
      <c r="AY69" s="39"/>
      <c r="AZ69" s="39"/>
      <c r="BA69" s="39"/>
      <c r="BB69" s="39"/>
      <c r="BC69" s="39"/>
      <c r="BD69" s="39"/>
      <c r="BE69" s="37"/>
      <c r="BF69" s="40"/>
      <c r="BG69" s="78">
        <f>SUM(E69:T69,Y69:AV69)</f>
        <v>47.5</v>
      </c>
    </row>
    <row r="70" spans="1:59" ht="14.25" thickTop="1" thickBot="1">
      <c r="A70" s="677"/>
      <c r="B70" s="569" t="s">
        <v>176</v>
      </c>
      <c r="C70" s="655" t="s">
        <v>223</v>
      </c>
      <c r="D70" s="28" t="s">
        <v>21</v>
      </c>
      <c r="E70" s="29">
        <v>9</v>
      </c>
      <c r="F70" s="29">
        <v>9</v>
      </c>
      <c r="G70" s="29">
        <v>9</v>
      </c>
      <c r="H70" s="29">
        <v>9</v>
      </c>
      <c r="I70" s="29">
        <v>9</v>
      </c>
      <c r="J70" s="29">
        <v>9</v>
      </c>
      <c r="K70" s="29">
        <v>9</v>
      </c>
      <c r="L70" s="29">
        <v>9</v>
      </c>
      <c r="M70" s="29">
        <v>9</v>
      </c>
      <c r="N70" s="29">
        <v>9</v>
      </c>
      <c r="O70" s="29">
        <v>9</v>
      </c>
      <c r="P70" s="29">
        <v>9</v>
      </c>
      <c r="Q70" s="29">
        <v>9</v>
      </c>
      <c r="R70" s="29">
        <v>9</v>
      </c>
      <c r="S70" s="29">
        <v>9</v>
      </c>
      <c r="T70" s="29">
        <v>9</v>
      </c>
      <c r="U70" s="44"/>
      <c r="V70" s="32"/>
      <c r="W70" s="32"/>
      <c r="X70" s="32"/>
      <c r="Y70" s="125">
        <v>0</v>
      </c>
      <c r="Z70" s="125">
        <v>0</v>
      </c>
      <c r="AA70" s="125">
        <v>0</v>
      </c>
      <c r="AB70" s="125">
        <v>0</v>
      </c>
      <c r="AC70" s="28">
        <v>10</v>
      </c>
      <c r="AD70" s="28">
        <v>10</v>
      </c>
      <c r="AE70" s="28">
        <v>10</v>
      </c>
      <c r="AF70" s="28">
        <v>10</v>
      </c>
      <c r="AG70" s="28">
        <v>10</v>
      </c>
      <c r="AH70" s="28">
        <v>10</v>
      </c>
      <c r="AI70" s="28">
        <v>10</v>
      </c>
      <c r="AJ70" s="28">
        <v>10</v>
      </c>
      <c r="AK70" s="28">
        <v>10</v>
      </c>
      <c r="AL70" s="28">
        <v>10</v>
      </c>
      <c r="AM70" s="28">
        <v>10</v>
      </c>
      <c r="AN70" s="28">
        <v>10</v>
      </c>
      <c r="AO70" s="28">
        <v>10</v>
      </c>
      <c r="AP70" s="28">
        <v>10</v>
      </c>
      <c r="AQ70" s="125">
        <v>0</v>
      </c>
      <c r="AR70" s="125">
        <v>0</v>
      </c>
      <c r="AS70" s="29">
        <v>10</v>
      </c>
      <c r="AT70" s="29">
        <v>10</v>
      </c>
      <c r="AU70" s="29">
        <v>10</v>
      </c>
      <c r="AV70" s="29">
        <v>10</v>
      </c>
      <c r="AW70" s="181"/>
      <c r="AX70" s="31"/>
      <c r="AY70" s="31"/>
      <c r="AZ70" s="31"/>
      <c r="BA70" s="31"/>
      <c r="BB70" s="31"/>
      <c r="BC70" s="31"/>
      <c r="BD70" s="31"/>
      <c r="BE70" s="32"/>
      <c r="BF70" s="33">
        <f>SUM(E70:BE70)</f>
        <v>324</v>
      </c>
      <c r="BG70" s="85"/>
    </row>
    <row r="71" spans="1:59" ht="14.25" thickTop="1" thickBot="1">
      <c r="A71" s="677"/>
      <c r="B71" s="570"/>
      <c r="C71" s="656"/>
      <c r="D71" s="35" t="s">
        <v>22</v>
      </c>
      <c r="E71" s="68">
        <v>4</v>
      </c>
      <c r="F71" s="68">
        <v>4</v>
      </c>
      <c r="G71" s="68">
        <v>4</v>
      </c>
      <c r="H71" s="68">
        <v>4</v>
      </c>
      <c r="I71" s="68">
        <v>4</v>
      </c>
      <c r="J71" s="68">
        <v>4</v>
      </c>
      <c r="K71" s="68">
        <v>4</v>
      </c>
      <c r="L71" s="68">
        <v>4</v>
      </c>
      <c r="M71" s="68">
        <v>4</v>
      </c>
      <c r="N71" s="68">
        <v>4</v>
      </c>
      <c r="O71" s="68">
        <v>5</v>
      </c>
      <c r="P71" s="68">
        <v>5</v>
      </c>
      <c r="Q71" s="68">
        <v>5</v>
      </c>
      <c r="R71" s="68">
        <v>5</v>
      </c>
      <c r="S71" s="68">
        <v>5</v>
      </c>
      <c r="T71" s="68">
        <v>5</v>
      </c>
      <c r="U71" s="36"/>
      <c r="V71" s="37"/>
      <c r="W71" s="37"/>
      <c r="X71" s="37"/>
      <c r="Y71" s="125">
        <v>0</v>
      </c>
      <c r="Z71" s="125">
        <v>0</v>
      </c>
      <c r="AA71" s="125">
        <v>0</v>
      </c>
      <c r="AB71" s="125">
        <v>0</v>
      </c>
      <c r="AC71" s="69">
        <v>5</v>
      </c>
      <c r="AD71" s="69">
        <v>5</v>
      </c>
      <c r="AE71" s="69">
        <v>5</v>
      </c>
      <c r="AF71" s="69">
        <v>5</v>
      </c>
      <c r="AG71" s="69">
        <v>5</v>
      </c>
      <c r="AH71" s="69">
        <v>5</v>
      </c>
      <c r="AI71" s="69">
        <v>5</v>
      </c>
      <c r="AJ71" s="69">
        <v>5</v>
      </c>
      <c r="AK71" s="69">
        <v>5</v>
      </c>
      <c r="AL71" s="69">
        <v>5</v>
      </c>
      <c r="AM71" s="69">
        <v>5</v>
      </c>
      <c r="AN71" s="69">
        <v>5</v>
      </c>
      <c r="AO71" s="69">
        <v>5</v>
      </c>
      <c r="AP71" s="69">
        <v>5</v>
      </c>
      <c r="AQ71" s="125">
        <v>0</v>
      </c>
      <c r="AR71" s="125">
        <v>0</v>
      </c>
      <c r="AS71" s="68">
        <v>5</v>
      </c>
      <c r="AT71" s="68">
        <v>5</v>
      </c>
      <c r="AU71" s="68">
        <v>5</v>
      </c>
      <c r="AV71" s="68">
        <v>5</v>
      </c>
      <c r="AW71" s="181"/>
      <c r="AX71" s="39"/>
      <c r="AY71" s="39"/>
      <c r="AZ71" s="39"/>
      <c r="BA71" s="39"/>
      <c r="BB71" s="39"/>
      <c r="BC71" s="39"/>
      <c r="BD71" s="39"/>
      <c r="BE71" s="37"/>
      <c r="BF71" s="40"/>
      <c r="BG71" s="78">
        <f>SUM(E71:T71,Y71:AV71)</f>
        <v>160</v>
      </c>
    </row>
    <row r="72" spans="1:59" ht="14.25" thickTop="1" thickBot="1">
      <c r="A72" s="677"/>
      <c r="B72" s="569" t="s">
        <v>178</v>
      </c>
      <c r="C72" s="571" t="s">
        <v>224</v>
      </c>
      <c r="D72" s="28" t="s">
        <v>21</v>
      </c>
      <c r="E72" s="29"/>
      <c r="F72" s="29"/>
      <c r="G72" s="29"/>
      <c r="H72" s="29"/>
      <c r="I72" s="29"/>
      <c r="J72" s="29"/>
      <c r="K72" s="29"/>
      <c r="L72" s="28"/>
      <c r="M72" s="28"/>
      <c r="N72" s="28"/>
      <c r="O72" s="28"/>
      <c r="P72" s="28"/>
      <c r="Q72" s="28"/>
      <c r="R72" s="28"/>
      <c r="S72" s="28"/>
      <c r="T72" s="28"/>
      <c r="U72" s="44"/>
      <c r="V72" s="32"/>
      <c r="W72" s="32"/>
      <c r="X72" s="32"/>
      <c r="Y72" s="125">
        <v>0</v>
      </c>
      <c r="Z72" s="125">
        <v>0</v>
      </c>
      <c r="AA72" s="125">
        <v>0</v>
      </c>
      <c r="AB72" s="125">
        <v>0</v>
      </c>
      <c r="AC72" s="28">
        <v>6</v>
      </c>
      <c r="AD72" s="28">
        <v>6</v>
      </c>
      <c r="AE72" s="28">
        <v>6</v>
      </c>
      <c r="AF72" s="28">
        <v>6</v>
      </c>
      <c r="AG72" s="28">
        <v>6</v>
      </c>
      <c r="AH72" s="28">
        <v>6</v>
      </c>
      <c r="AI72" s="28">
        <v>6</v>
      </c>
      <c r="AJ72" s="28">
        <v>6</v>
      </c>
      <c r="AK72" s="28">
        <v>6</v>
      </c>
      <c r="AL72" s="28">
        <v>6</v>
      </c>
      <c r="AM72" s="28">
        <v>6</v>
      </c>
      <c r="AN72" s="28">
        <v>6</v>
      </c>
      <c r="AO72" s="28">
        <v>6</v>
      </c>
      <c r="AP72" s="29">
        <v>6</v>
      </c>
      <c r="AQ72" s="125">
        <v>0</v>
      </c>
      <c r="AR72" s="125">
        <v>0</v>
      </c>
      <c r="AS72" s="29">
        <v>6</v>
      </c>
      <c r="AT72" s="29">
        <v>6</v>
      </c>
      <c r="AU72" s="29">
        <v>6</v>
      </c>
      <c r="AV72" s="29">
        <v>6</v>
      </c>
      <c r="AW72" s="181"/>
      <c r="AX72" s="31"/>
      <c r="AY72" s="31"/>
      <c r="AZ72" s="31"/>
      <c r="BA72" s="31"/>
      <c r="BB72" s="31"/>
      <c r="BC72" s="31"/>
      <c r="BD72" s="31"/>
      <c r="BE72" s="32"/>
      <c r="BF72" s="33">
        <f>SUM(E72:BE72)</f>
        <v>108</v>
      </c>
      <c r="BG72" s="85"/>
    </row>
    <row r="73" spans="1:59" ht="14.25" thickTop="1" thickBot="1">
      <c r="A73" s="678"/>
      <c r="B73" s="570"/>
      <c r="C73" s="572"/>
      <c r="D73" s="35" t="s">
        <v>22</v>
      </c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36"/>
      <c r="V73" s="37"/>
      <c r="W73" s="37"/>
      <c r="X73" s="37"/>
      <c r="Y73" s="125">
        <v>0</v>
      </c>
      <c r="Z73" s="125">
        <v>0</v>
      </c>
      <c r="AA73" s="125">
        <v>0</v>
      </c>
      <c r="AB73" s="125">
        <v>0</v>
      </c>
      <c r="AC73" s="68">
        <v>3</v>
      </c>
      <c r="AD73" s="68">
        <v>3</v>
      </c>
      <c r="AE73" s="68">
        <v>3</v>
      </c>
      <c r="AF73" s="68">
        <v>3</v>
      </c>
      <c r="AG73" s="68">
        <v>3</v>
      </c>
      <c r="AH73" s="68">
        <v>3</v>
      </c>
      <c r="AI73" s="68">
        <v>3</v>
      </c>
      <c r="AJ73" s="68">
        <v>3</v>
      </c>
      <c r="AK73" s="68">
        <v>3</v>
      </c>
      <c r="AL73" s="68">
        <v>3</v>
      </c>
      <c r="AM73" s="68">
        <v>3</v>
      </c>
      <c r="AN73" s="68">
        <v>3</v>
      </c>
      <c r="AO73" s="68">
        <v>3</v>
      </c>
      <c r="AP73" s="68">
        <v>3</v>
      </c>
      <c r="AQ73" s="125">
        <v>0</v>
      </c>
      <c r="AR73" s="125">
        <v>0</v>
      </c>
      <c r="AS73" s="68">
        <v>3</v>
      </c>
      <c r="AT73" s="68">
        <v>3</v>
      </c>
      <c r="AU73" s="68">
        <v>3</v>
      </c>
      <c r="AV73" s="68">
        <v>3</v>
      </c>
      <c r="AW73" s="181"/>
      <c r="AX73" s="39"/>
      <c r="AY73" s="39"/>
      <c r="AZ73" s="39"/>
      <c r="BA73" s="39"/>
      <c r="BB73" s="39"/>
      <c r="BC73" s="39"/>
      <c r="BD73" s="39"/>
      <c r="BE73" s="37"/>
      <c r="BF73" s="40"/>
      <c r="BG73" s="78">
        <f>SUM(E73:T73,Y73:AV73)</f>
        <v>54</v>
      </c>
    </row>
    <row r="74" spans="1:59" ht="14.25" thickTop="1" thickBot="1">
      <c r="A74" s="678"/>
      <c r="B74" s="657" t="s">
        <v>181</v>
      </c>
      <c r="C74" s="578" t="s">
        <v>34</v>
      </c>
      <c r="D74" s="111" t="s">
        <v>21</v>
      </c>
      <c r="E74" s="33"/>
      <c r="F74" s="33"/>
      <c r="G74" s="33"/>
      <c r="H74" s="33"/>
      <c r="I74" s="33"/>
      <c r="J74" s="33"/>
      <c r="K74" s="33"/>
      <c r="L74" s="45"/>
      <c r="M74" s="45"/>
      <c r="N74" s="45"/>
      <c r="O74" s="45"/>
      <c r="P74" s="45"/>
      <c r="Q74" s="45"/>
      <c r="R74" s="45"/>
      <c r="S74" s="45"/>
      <c r="T74" s="45"/>
      <c r="U74" s="44"/>
      <c r="V74" s="32"/>
      <c r="W74" s="32"/>
      <c r="X74" s="32"/>
      <c r="Y74" s="125">
        <v>0</v>
      </c>
      <c r="Z74" s="125">
        <v>0</v>
      </c>
      <c r="AA74" s="125">
        <v>0</v>
      </c>
      <c r="AB74" s="125">
        <v>0</v>
      </c>
      <c r="AC74" s="45"/>
      <c r="AD74" s="45"/>
      <c r="AE74" s="45"/>
      <c r="AF74" s="45"/>
      <c r="AG74" s="45"/>
      <c r="AH74" s="33"/>
      <c r="AI74" s="33"/>
      <c r="AJ74" s="33"/>
      <c r="AK74" s="46"/>
      <c r="AL74" s="45"/>
      <c r="AM74" s="33"/>
      <c r="AN74" s="33"/>
      <c r="AO74" s="33"/>
      <c r="AP74" s="33"/>
      <c r="AQ74" s="125">
        <v>0</v>
      </c>
      <c r="AR74" s="125">
        <v>0</v>
      </c>
      <c r="AS74" s="33"/>
      <c r="AT74" s="33"/>
      <c r="AU74" s="33"/>
      <c r="AV74" s="138"/>
      <c r="AW74" s="181"/>
      <c r="AX74" s="31"/>
      <c r="AY74" s="31"/>
      <c r="AZ74" s="31"/>
      <c r="BA74" s="31"/>
      <c r="BB74" s="31"/>
      <c r="BC74" s="31"/>
      <c r="BD74" s="31"/>
      <c r="BE74" s="32"/>
      <c r="BF74" s="33"/>
      <c r="BG74" s="85"/>
    </row>
    <row r="75" spans="1:59" ht="14.25" thickTop="1" thickBot="1">
      <c r="A75" s="678"/>
      <c r="B75" s="661"/>
      <c r="C75" s="579"/>
      <c r="D75" s="47" t="s">
        <v>22</v>
      </c>
      <c r="E75" s="40"/>
      <c r="F75" s="40"/>
      <c r="G75" s="40"/>
      <c r="H75" s="40"/>
      <c r="I75" s="40"/>
      <c r="J75" s="40"/>
      <c r="K75" s="40"/>
      <c r="L75" s="47"/>
      <c r="M75" s="47"/>
      <c r="N75" s="47"/>
      <c r="O75" s="47"/>
      <c r="P75" s="47"/>
      <c r="Q75" s="47"/>
      <c r="R75" s="47"/>
      <c r="S75" s="47"/>
      <c r="T75" s="47"/>
      <c r="U75" s="36"/>
      <c r="V75" s="37"/>
      <c r="W75" s="37"/>
      <c r="X75" s="37"/>
      <c r="Y75" s="125">
        <v>0</v>
      </c>
      <c r="Z75" s="125">
        <v>0</v>
      </c>
      <c r="AA75" s="125">
        <v>0</v>
      </c>
      <c r="AB75" s="125">
        <v>0</v>
      </c>
      <c r="AC75" s="47"/>
      <c r="AD75" s="47"/>
      <c r="AE75" s="47"/>
      <c r="AF75" s="47"/>
      <c r="AG75" s="47"/>
      <c r="AH75" s="40"/>
      <c r="AI75" s="40"/>
      <c r="AJ75" s="40"/>
      <c r="AK75" s="48"/>
      <c r="AL75" s="47"/>
      <c r="AM75" s="40"/>
      <c r="AN75" s="40"/>
      <c r="AO75" s="40"/>
      <c r="AP75" s="40"/>
      <c r="AQ75" s="125">
        <v>0</v>
      </c>
      <c r="AR75" s="125">
        <v>0</v>
      </c>
      <c r="AS75" s="40"/>
      <c r="AT75" s="40"/>
      <c r="AU75" s="40"/>
      <c r="AV75" s="139"/>
      <c r="AW75" s="181"/>
      <c r="AX75" s="39"/>
      <c r="AY75" s="39"/>
      <c r="AZ75" s="39"/>
      <c r="BA75" s="39"/>
      <c r="BB75" s="39"/>
      <c r="BC75" s="39"/>
      <c r="BD75" s="39"/>
      <c r="BE75" s="37"/>
      <c r="BF75" s="40"/>
      <c r="BG75" s="78"/>
    </row>
    <row r="76" spans="1:59" ht="19.5" customHeight="1" thickTop="1" thickBot="1">
      <c r="A76" s="678"/>
      <c r="B76" s="639" t="s">
        <v>182</v>
      </c>
      <c r="C76" s="604" t="s">
        <v>227</v>
      </c>
      <c r="D76" s="88" t="s">
        <v>21</v>
      </c>
      <c r="E76" s="89"/>
      <c r="F76" s="89"/>
      <c r="G76" s="89"/>
      <c r="H76" s="89"/>
      <c r="I76" s="89"/>
      <c r="J76" s="89"/>
      <c r="K76" s="89"/>
      <c r="L76" s="88"/>
      <c r="M76" s="88"/>
      <c r="N76" s="88"/>
      <c r="O76" s="88"/>
      <c r="P76" s="88"/>
      <c r="Q76" s="88"/>
      <c r="R76" s="88"/>
      <c r="S76" s="88"/>
      <c r="T76" s="88"/>
      <c r="U76" s="44"/>
      <c r="V76" s="32"/>
      <c r="W76" s="32"/>
      <c r="X76" s="32"/>
      <c r="Y76" s="125">
        <v>0</v>
      </c>
      <c r="Z76" s="125">
        <v>0</v>
      </c>
      <c r="AA76" s="125">
        <v>0</v>
      </c>
      <c r="AB76" s="125">
        <v>0</v>
      </c>
      <c r="AC76" s="87"/>
      <c r="AD76" s="87"/>
      <c r="AE76" s="87"/>
      <c r="AF76" s="87"/>
      <c r="AG76" s="87"/>
      <c r="AH76" s="92"/>
      <c r="AI76" s="92"/>
      <c r="AJ76" s="92"/>
      <c r="AK76" s="92"/>
      <c r="AL76" s="87"/>
      <c r="AM76" s="92"/>
      <c r="AN76" s="92"/>
      <c r="AO76" s="92"/>
      <c r="AP76" s="92"/>
      <c r="AQ76" s="125">
        <v>0</v>
      </c>
      <c r="AR76" s="125">
        <v>0</v>
      </c>
      <c r="AS76" s="92"/>
      <c r="AT76" s="92"/>
      <c r="AU76" s="92"/>
      <c r="AV76" s="138"/>
      <c r="AW76" s="181"/>
      <c r="AX76" s="31"/>
      <c r="AY76" s="31"/>
      <c r="AZ76" s="31"/>
      <c r="BA76" s="31"/>
      <c r="BB76" s="31"/>
      <c r="BC76" s="66"/>
      <c r="BD76" s="31"/>
      <c r="BE76" s="32"/>
      <c r="BF76" s="46">
        <f>SUM(E76:BE76)</f>
        <v>0</v>
      </c>
      <c r="BG76" s="85"/>
    </row>
    <row r="77" spans="1:59" ht="20.25" customHeight="1" thickTop="1" thickBot="1">
      <c r="A77" s="678"/>
      <c r="B77" s="639"/>
      <c r="C77" s="640"/>
      <c r="D77" s="194" t="s">
        <v>22</v>
      </c>
      <c r="E77" s="195"/>
      <c r="F77" s="195"/>
      <c r="G77" s="195"/>
      <c r="H77" s="195"/>
      <c r="I77" s="195"/>
      <c r="J77" s="195"/>
      <c r="K77" s="195"/>
      <c r="L77" s="194"/>
      <c r="M77" s="194"/>
      <c r="N77" s="194"/>
      <c r="O77" s="194"/>
      <c r="P77" s="194"/>
      <c r="Q77" s="194"/>
      <c r="R77" s="194"/>
      <c r="S77" s="194"/>
      <c r="T77" s="194"/>
      <c r="U77" s="135"/>
      <c r="V77" s="23"/>
      <c r="W77" s="23"/>
      <c r="X77" s="23"/>
      <c r="Y77" s="125">
        <v>0</v>
      </c>
      <c r="Z77" s="125">
        <v>0</v>
      </c>
      <c r="AA77" s="125">
        <v>0</v>
      </c>
      <c r="AB77" s="125">
        <v>0</v>
      </c>
      <c r="AC77" s="196"/>
      <c r="AD77" s="196"/>
      <c r="AE77" s="196"/>
      <c r="AF77" s="196"/>
      <c r="AG77" s="196"/>
      <c r="AH77" s="196"/>
      <c r="AI77" s="196"/>
      <c r="AJ77" s="196"/>
      <c r="AK77" s="196"/>
      <c r="AL77" s="196"/>
      <c r="AM77" s="196"/>
      <c r="AN77" s="196"/>
      <c r="AO77" s="196"/>
      <c r="AP77" s="196"/>
      <c r="AQ77" s="125">
        <v>0</v>
      </c>
      <c r="AR77" s="125">
        <v>0</v>
      </c>
      <c r="AS77" s="196"/>
      <c r="AT77" s="196"/>
      <c r="AU77" s="196"/>
      <c r="AV77" s="139"/>
      <c r="AW77" s="181"/>
      <c r="AX77" s="39"/>
      <c r="AY77" s="39"/>
      <c r="AZ77" s="39"/>
      <c r="BA77" s="39"/>
      <c r="BB77" s="39"/>
      <c r="BC77" s="67"/>
      <c r="BD77" s="39"/>
      <c r="BE77" s="37"/>
      <c r="BF77" s="40"/>
      <c r="BG77" s="84">
        <f>SUM(E77:T77,Y77:AU77)</f>
        <v>0</v>
      </c>
    </row>
    <row r="78" spans="1:59" ht="20.25" customHeight="1" thickTop="1" thickBot="1">
      <c r="A78" s="678"/>
      <c r="B78" s="641" t="s">
        <v>183</v>
      </c>
      <c r="C78" s="659" t="s">
        <v>231</v>
      </c>
      <c r="D78" s="28" t="s">
        <v>21</v>
      </c>
      <c r="E78" s="121"/>
      <c r="F78" s="121"/>
      <c r="G78" s="121"/>
      <c r="H78" s="121"/>
      <c r="I78" s="121"/>
      <c r="J78" s="121"/>
      <c r="K78" s="121"/>
      <c r="L78" s="122"/>
      <c r="M78" s="122"/>
      <c r="N78" s="122"/>
      <c r="O78" s="122"/>
      <c r="P78" s="122"/>
      <c r="Q78" s="122"/>
      <c r="R78" s="122"/>
      <c r="S78" s="122"/>
      <c r="T78" s="122"/>
      <c r="U78" s="165"/>
      <c r="V78" s="22"/>
      <c r="W78" s="22"/>
      <c r="X78" s="22"/>
      <c r="Y78" s="125">
        <v>0</v>
      </c>
      <c r="Z78" s="125">
        <v>0</v>
      </c>
      <c r="AA78" s="125">
        <v>0</v>
      </c>
      <c r="AB78" s="125">
        <v>0</v>
      </c>
      <c r="AC78" s="28">
        <v>6</v>
      </c>
      <c r="AD78" s="28">
        <v>6</v>
      </c>
      <c r="AE78" s="28">
        <v>6</v>
      </c>
      <c r="AF78" s="28">
        <v>6</v>
      </c>
      <c r="AG78" s="28">
        <v>6</v>
      </c>
      <c r="AH78" s="28">
        <v>6</v>
      </c>
      <c r="AI78" s="28">
        <v>6</v>
      </c>
      <c r="AJ78" s="28">
        <v>6</v>
      </c>
      <c r="AK78" s="28">
        <v>6</v>
      </c>
      <c r="AL78" s="28">
        <v>6</v>
      </c>
      <c r="AM78" s="28">
        <v>6</v>
      </c>
      <c r="AN78" s="28">
        <v>6</v>
      </c>
      <c r="AO78" s="28">
        <v>6</v>
      </c>
      <c r="AP78" s="29">
        <v>6</v>
      </c>
      <c r="AQ78" s="125">
        <v>0</v>
      </c>
      <c r="AR78" s="125">
        <v>0</v>
      </c>
      <c r="AS78" s="29">
        <v>6</v>
      </c>
      <c r="AT78" s="29">
        <v>6</v>
      </c>
      <c r="AU78" s="29">
        <v>6</v>
      </c>
      <c r="AV78" s="29">
        <v>6</v>
      </c>
      <c r="AW78" s="181"/>
      <c r="AX78" s="39"/>
      <c r="AY78" s="39"/>
      <c r="AZ78" s="39"/>
      <c r="BA78" s="39"/>
      <c r="BB78" s="39"/>
      <c r="BC78" s="67"/>
      <c r="BD78" s="39"/>
      <c r="BE78" s="37"/>
      <c r="BF78" s="40">
        <f>SUM(E78:BE78)</f>
        <v>108</v>
      </c>
      <c r="BG78" s="84"/>
    </row>
    <row r="79" spans="1:59" ht="20.25" customHeight="1" thickTop="1" thickBot="1">
      <c r="A79" s="678"/>
      <c r="B79" s="642"/>
      <c r="C79" s="660"/>
      <c r="D79" s="50" t="s">
        <v>22</v>
      </c>
      <c r="E79" s="121"/>
      <c r="F79" s="121"/>
      <c r="G79" s="121"/>
      <c r="H79" s="121"/>
      <c r="I79" s="121"/>
      <c r="J79" s="121"/>
      <c r="K79" s="121"/>
      <c r="L79" s="122"/>
      <c r="M79" s="122"/>
      <c r="N79" s="122"/>
      <c r="O79" s="122"/>
      <c r="P79" s="122"/>
      <c r="Q79" s="122"/>
      <c r="R79" s="122"/>
      <c r="S79" s="122"/>
      <c r="T79" s="122"/>
      <c r="U79" s="165"/>
      <c r="V79" s="22"/>
      <c r="W79" s="22"/>
      <c r="X79" s="22"/>
      <c r="Y79" s="125">
        <v>0</v>
      </c>
      <c r="Z79" s="125">
        <v>0</v>
      </c>
      <c r="AA79" s="125">
        <v>0</v>
      </c>
      <c r="AB79" s="125">
        <v>0</v>
      </c>
      <c r="AC79" s="68">
        <v>3</v>
      </c>
      <c r="AD79" s="68">
        <v>3</v>
      </c>
      <c r="AE79" s="68">
        <v>3</v>
      </c>
      <c r="AF79" s="68">
        <v>3</v>
      </c>
      <c r="AG79" s="68">
        <v>3</v>
      </c>
      <c r="AH79" s="68">
        <v>3</v>
      </c>
      <c r="AI79" s="68">
        <v>3</v>
      </c>
      <c r="AJ79" s="68">
        <v>3</v>
      </c>
      <c r="AK79" s="68">
        <v>3</v>
      </c>
      <c r="AL79" s="68">
        <v>3</v>
      </c>
      <c r="AM79" s="68">
        <v>3</v>
      </c>
      <c r="AN79" s="68">
        <v>3</v>
      </c>
      <c r="AO79" s="68">
        <v>3</v>
      </c>
      <c r="AP79" s="68">
        <v>3</v>
      </c>
      <c r="AQ79" s="125">
        <v>0</v>
      </c>
      <c r="AR79" s="125">
        <v>0</v>
      </c>
      <c r="AS79" s="68">
        <v>3</v>
      </c>
      <c r="AT79" s="68">
        <v>3</v>
      </c>
      <c r="AU79" s="68">
        <v>3</v>
      </c>
      <c r="AV79" s="68">
        <v>3</v>
      </c>
      <c r="AW79" s="181"/>
      <c r="AX79" s="39"/>
      <c r="AY79" s="39"/>
      <c r="AZ79" s="39"/>
      <c r="BA79" s="39"/>
      <c r="BB79" s="39"/>
      <c r="BC79" s="67"/>
      <c r="BD79" s="39"/>
      <c r="BE79" s="37"/>
      <c r="BF79" s="40"/>
      <c r="BG79" s="78">
        <f>SUM(E79:T79,Y79:AV79)</f>
        <v>54</v>
      </c>
    </row>
    <row r="80" spans="1:59" ht="20.25" customHeight="1" thickTop="1" thickBot="1">
      <c r="A80" s="678"/>
      <c r="B80" s="643" t="s">
        <v>191</v>
      </c>
      <c r="C80" s="659" t="s">
        <v>232</v>
      </c>
      <c r="D80" s="28" t="s">
        <v>21</v>
      </c>
      <c r="E80" s="121"/>
      <c r="F80" s="121"/>
      <c r="G80" s="121"/>
      <c r="H80" s="121"/>
      <c r="I80" s="121"/>
      <c r="J80" s="121"/>
      <c r="K80" s="121"/>
      <c r="L80" s="122"/>
      <c r="M80" s="122"/>
      <c r="N80" s="122"/>
      <c r="O80" s="122"/>
      <c r="P80" s="122"/>
      <c r="Q80" s="122"/>
      <c r="R80" s="122"/>
      <c r="S80" s="122"/>
      <c r="T80" s="122"/>
      <c r="U80" s="165"/>
      <c r="V80" s="22"/>
      <c r="W80" s="22"/>
      <c r="X80" s="22"/>
      <c r="Y80" s="125">
        <v>0</v>
      </c>
      <c r="Z80" s="125">
        <v>0</v>
      </c>
      <c r="AA80" s="125">
        <v>0</v>
      </c>
      <c r="AB80" s="125">
        <v>0</v>
      </c>
      <c r="AC80" s="122">
        <v>4</v>
      </c>
      <c r="AD80" s="122">
        <v>4</v>
      </c>
      <c r="AE80" s="122">
        <v>4</v>
      </c>
      <c r="AF80" s="122">
        <v>4</v>
      </c>
      <c r="AG80" s="122">
        <v>4</v>
      </c>
      <c r="AH80" s="122">
        <v>4</v>
      </c>
      <c r="AI80" s="122">
        <v>4</v>
      </c>
      <c r="AJ80" s="122">
        <v>4</v>
      </c>
      <c r="AK80" s="122">
        <v>4</v>
      </c>
      <c r="AL80" s="122">
        <v>4</v>
      </c>
      <c r="AM80" s="122">
        <v>4</v>
      </c>
      <c r="AN80" s="122">
        <v>4</v>
      </c>
      <c r="AO80" s="122">
        <v>4</v>
      </c>
      <c r="AP80" s="122">
        <v>4</v>
      </c>
      <c r="AQ80" s="125">
        <v>0</v>
      </c>
      <c r="AR80" s="125">
        <v>0</v>
      </c>
      <c r="AS80" s="122">
        <v>4</v>
      </c>
      <c r="AT80" s="122">
        <v>4</v>
      </c>
      <c r="AU80" s="122">
        <v>4</v>
      </c>
      <c r="AV80" s="122">
        <v>4</v>
      </c>
      <c r="AW80" s="181"/>
      <c r="AX80" s="39"/>
      <c r="AY80" s="39"/>
      <c r="AZ80" s="39"/>
      <c r="BA80" s="39"/>
      <c r="BB80" s="39"/>
      <c r="BC80" s="67"/>
      <c r="BD80" s="39"/>
      <c r="BE80" s="37"/>
      <c r="BF80" s="40">
        <f>SUM(E80:BE80)</f>
        <v>72</v>
      </c>
      <c r="BG80" s="84"/>
    </row>
    <row r="81" spans="1:61" ht="20.25" customHeight="1" thickTop="1" thickBot="1">
      <c r="A81" s="678"/>
      <c r="B81" s="647"/>
      <c r="C81" s="660"/>
      <c r="D81" s="50" t="s">
        <v>22</v>
      </c>
      <c r="E81" s="121"/>
      <c r="F81" s="121"/>
      <c r="G81" s="121"/>
      <c r="H81" s="121"/>
      <c r="I81" s="121"/>
      <c r="J81" s="121"/>
      <c r="K81" s="121"/>
      <c r="L81" s="122"/>
      <c r="M81" s="122"/>
      <c r="N81" s="122"/>
      <c r="O81" s="122"/>
      <c r="P81" s="122"/>
      <c r="Q81" s="122"/>
      <c r="R81" s="122"/>
      <c r="S81" s="122"/>
      <c r="T81" s="122"/>
      <c r="U81" s="165"/>
      <c r="V81" s="22"/>
      <c r="W81" s="22"/>
      <c r="X81" s="22"/>
      <c r="Y81" s="125">
        <v>0</v>
      </c>
      <c r="Z81" s="125">
        <v>0</v>
      </c>
      <c r="AA81" s="125">
        <v>0</v>
      </c>
      <c r="AB81" s="125">
        <v>0</v>
      </c>
      <c r="AC81" s="197">
        <v>2</v>
      </c>
      <c r="AD81" s="197">
        <v>2</v>
      </c>
      <c r="AE81" s="197">
        <v>2</v>
      </c>
      <c r="AF81" s="197">
        <v>2</v>
      </c>
      <c r="AG81" s="197">
        <v>2</v>
      </c>
      <c r="AH81" s="197">
        <v>2</v>
      </c>
      <c r="AI81" s="197">
        <v>2</v>
      </c>
      <c r="AJ81" s="197">
        <v>2</v>
      </c>
      <c r="AK81" s="197">
        <v>2</v>
      </c>
      <c r="AL81" s="197">
        <v>2</v>
      </c>
      <c r="AM81" s="197">
        <v>2</v>
      </c>
      <c r="AN81" s="197">
        <v>2</v>
      </c>
      <c r="AO81" s="197">
        <v>2</v>
      </c>
      <c r="AP81" s="197">
        <v>2</v>
      </c>
      <c r="AQ81" s="125">
        <v>0</v>
      </c>
      <c r="AR81" s="125">
        <v>0</v>
      </c>
      <c r="AS81" s="197">
        <v>2</v>
      </c>
      <c r="AT81" s="197">
        <v>2</v>
      </c>
      <c r="AU81" s="197">
        <v>2</v>
      </c>
      <c r="AV81" s="197">
        <v>2</v>
      </c>
      <c r="AW81" s="181"/>
      <c r="AX81" s="39"/>
      <c r="AY81" s="39"/>
      <c r="AZ81" s="39"/>
      <c r="BA81" s="39"/>
      <c r="BB81" s="39"/>
      <c r="BC81" s="67"/>
      <c r="BD81" s="39"/>
      <c r="BE81" s="37"/>
      <c r="BF81" s="40"/>
      <c r="BG81" s="78">
        <f>SUM(E81:T81,Y81:AV81)</f>
        <v>36</v>
      </c>
    </row>
    <row r="82" spans="1:61" ht="20.25" customHeight="1" thickTop="1" thickBot="1">
      <c r="A82" s="678"/>
      <c r="B82" s="643" t="s">
        <v>229</v>
      </c>
      <c r="C82" s="645" t="s">
        <v>234</v>
      </c>
      <c r="D82" s="28" t="s">
        <v>21</v>
      </c>
      <c r="E82" s="121"/>
      <c r="F82" s="121"/>
      <c r="G82" s="121"/>
      <c r="H82" s="121"/>
      <c r="I82" s="121"/>
      <c r="J82" s="121"/>
      <c r="K82" s="121"/>
      <c r="L82" s="122"/>
      <c r="M82" s="122"/>
      <c r="N82" s="122"/>
      <c r="O82" s="122"/>
      <c r="P82" s="122"/>
      <c r="Q82" s="122"/>
      <c r="R82" s="122"/>
      <c r="S82" s="122"/>
      <c r="T82" s="122"/>
      <c r="U82" s="165"/>
      <c r="V82" s="22"/>
      <c r="W82" s="22"/>
      <c r="X82" s="22"/>
      <c r="Y82" s="125">
        <v>0</v>
      </c>
      <c r="Z82" s="125">
        <v>0</v>
      </c>
      <c r="AA82" s="125">
        <v>0</v>
      </c>
      <c r="AB82" s="125">
        <v>0</v>
      </c>
      <c r="AC82" s="197"/>
      <c r="AD82" s="197"/>
      <c r="AE82" s="197"/>
      <c r="AF82" s="197"/>
      <c r="AG82" s="197"/>
      <c r="AH82" s="197"/>
      <c r="AI82" s="197"/>
      <c r="AJ82" s="197"/>
      <c r="AK82" s="197"/>
      <c r="AL82" s="197"/>
      <c r="AM82" s="197"/>
      <c r="AN82" s="197"/>
      <c r="AO82" s="197"/>
      <c r="AP82" s="197"/>
      <c r="AQ82" s="125">
        <v>0</v>
      </c>
      <c r="AR82" s="125">
        <v>0</v>
      </c>
      <c r="AS82" s="197"/>
      <c r="AT82" s="197"/>
      <c r="AU82" s="197"/>
      <c r="AV82" s="197"/>
      <c r="AW82" s="181"/>
      <c r="AX82" s="39"/>
      <c r="AY82" s="39"/>
      <c r="AZ82" s="39"/>
      <c r="BA82" s="39"/>
      <c r="BB82" s="39"/>
      <c r="BC82" s="67"/>
      <c r="BD82" s="39"/>
      <c r="BE82" s="37"/>
      <c r="BF82" s="40"/>
      <c r="BG82" s="84"/>
    </row>
    <row r="83" spans="1:61" ht="20.25" customHeight="1" thickTop="1" thickBot="1">
      <c r="A83" s="678"/>
      <c r="B83" s="647"/>
      <c r="C83" s="646"/>
      <c r="D83" s="50" t="s">
        <v>22</v>
      </c>
      <c r="E83" s="121"/>
      <c r="F83" s="121"/>
      <c r="G83" s="121"/>
      <c r="H83" s="121"/>
      <c r="I83" s="121"/>
      <c r="J83" s="121"/>
      <c r="K83" s="121"/>
      <c r="L83" s="122"/>
      <c r="M83" s="122"/>
      <c r="N83" s="122"/>
      <c r="O83" s="122"/>
      <c r="P83" s="122"/>
      <c r="Q83" s="122"/>
      <c r="R83" s="122"/>
      <c r="S83" s="122"/>
      <c r="T83" s="122"/>
      <c r="U83" s="165"/>
      <c r="V83" s="22"/>
      <c r="W83" s="22"/>
      <c r="X83" s="22"/>
      <c r="Y83" s="125">
        <v>0</v>
      </c>
      <c r="Z83" s="125">
        <v>0</v>
      </c>
      <c r="AA83" s="125">
        <v>0</v>
      </c>
      <c r="AB83" s="125">
        <v>0</v>
      </c>
      <c r="AC83" s="197"/>
      <c r="AD83" s="197"/>
      <c r="AE83" s="197"/>
      <c r="AF83" s="197"/>
      <c r="AG83" s="197"/>
      <c r="AH83" s="197"/>
      <c r="AI83" s="197"/>
      <c r="AJ83" s="197"/>
      <c r="AK83" s="197"/>
      <c r="AL83" s="197"/>
      <c r="AM83" s="197"/>
      <c r="AN83" s="197"/>
      <c r="AO83" s="197"/>
      <c r="AP83" s="197"/>
      <c r="AQ83" s="125">
        <v>0</v>
      </c>
      <c r="AR83" s="125">
        <v>0</v>
      </c>
      <c r="AS83" s="197"/>
      <c r="AT83" s="197"/>
      <c r="AU83" s="197"/>
      <c r="AV83" s="197"/>
      <c r="AW83" s="181"/>
      <c r="AX83" s="39"/>
      <c r="AY83" s="39"/>
      <c r="AZ83" s="39"/>
      <c r="BA83" s="39"/>
      <c r="BB83" s="39"/>
      <c r="BC83" s="67"/>
      <c r="BD83" s="39"/>
      <c r="BE83" s="37"/>
      <c r="BF83" s="40"/>
      <c r="BG83" s="84"/>
    </row>
    <row r="84" spans="1:61" ht="20.25" customHeight="1" thickTop="1" thickBot="1">
      <c r="A84" s="678"/>
      <c r="B84" s="643" t="s">
        <v>230</v>
      </c>
      <c r="C84" s="645" t="s">
        <v>235</v>
      </c>
      <c r="D84" s="28" t="s">
        <v>21</v>
      </c>
      <c r="E84" s="121"/>
      <c r="F84" s="121"/>
      <c r="G84" s="121"/>
      <c r="H84" s="121"/>
      <c r="I84" s="121"/>
      <c r="J84" s="121"/>
      <c r="K84" s="121"/>
      <c r="L84" s="122"/>
      <c r="M84" s="122"/>
      <c r="N84" s="122"/>
      <c r="O84" s="122"/>
      <c r="P84" s="122"/>
      <c r="Q84" s="122"/>
      <c r="R84" s="122"/>
      <c r="S84" s="122"/>
      <c r="T84" s="122"/>
      <c r="U84" s="165"/>
      <c r="V84" s="22"/>
      <c r="W84" s="22"/>
      <c r="X84" s="22"/>
      <c r="Y84" s="125">
        <v>0</v>
      </c>
      <c r="Z84" s="125">
        <v>0</v>
      </c>
      <c r="AA84" s="125">
        <v>0</v>
      </c>
      <c r="AB84" s="125">
        <v>0</v>
      </c>
      <c r="AC84" s="197"/>
      <c r="AD84" s="197"/>
      <c r="AE84" s="197"/>
      <c r="AF84" s="197"/>
      <c r="AG84" s="197"/>
      <c r="AH84" s="197"/>
      <c r="AI84" s="197"/>
      <c r="AJ84" s="197"/>
      <c r="AK84" s="197"/>
      <c r="AL84" s="197"/>
      <c r="AM84" s="197"/>
      <c r="AN84" s="197"/>
      <c r="AO84" s="197"/>
      <c r="AP84" s="197"/>
      <c r="AQ84" s="125">
        <v>0</v>
      </c>
      <c r="AR84" s="125">
        <v>0</v>
      </c>
      <c r="AS84" s="197"/>
      <c r="AT84" s="197"/>
      <c r="AU84" s="197"/>
      <c r="AV84" s="197"/>
      <c r="AW84" s="181"/>
      <c r="AX84" s="39"/>
      <c r="AY84" s="39"/>
      <c r="AZ84" s="39"/>
      <c r="BA84" s="39"/>
      <c r="BB84" s="39"/>
      <c r="BC84" s="67"/>
      <c r="BD84" s="39"/>
      <c r="BE84" s="37"/>
      <c r="BF84" s="40"/>
      <c r="BG84" s="84"/>
    </row>
    <row r="85" spans="1:61" ht="20.25" customHeight="1" thickTop="1" thickBot="1">
      <c r="A85" s="678"/>
      <c r="B85" s="644"/>
      <c r="C85" s="646"/>
      <c r="D85" s="50" t="s">
        <v>22</v>
      </c>
      <c r="E85" s="121"/>
      <c r="F85" s="121"/>
      <c r="G85" s="121"/>
      <c r="H85" s="121"/>
      <c r="I85" s="121"/>
      <c r="J85" s="121"/>
      <c r="K85" s="121"/>
      <c r="L85" s="122"/>
      <c r="M85" s="122"/>
      <c r="N85" s="122"/>
      <c r="O85" s="122"/>
      <c r="P85" s="122"/>
      <c r="Q85" s="122"/>
      <c r="R85" s="122"/>
      <c r="S85" s="122"/>
      <c r="T85" s="122"/>
      <c r="U85" s="165"/>
      <c r="V85" s="22"/>
      <c r="W85" s="22"/>
      <c r="X85" s="22"/>
      <c r="Y85" s="125">
        <v>0</v>
      </c>
      <c r="Z85" s="125">
        <v>0</v>
      </c>
      <c r="AA85" s="125">
        <v>0</v>
      </c>
      <c r="AB85" s="125">
        <v>0</v>
      </c>
      <c r="AC85" s="197"/>
      <c r="AD85" s="197"/>
      <c r="AE85" s="197"/>
      <c r="AF85" s="197"/>
      <c r="AG85" s="197"/>
      <c r="AH85" s="197"/>
      <c r="AI85" s="197"/>
      <c r="AJ85" s="197"/>
      <c r="AK85" s="197"/>
      <c r="AL85" s="197"/>
      <c r="AM85" s="197"/>
      <c r="AN85" s="197"/>
      <c r="AO85" s="197"/>
      <c r="AP85" s="197"/>
      <c r="AQ85" s="125">
        <v>0</v>
      </c>
      <c r="AR85" s="125">
        <v>0</v>
      </c>
      <c r="AS85" s="197"/>
      <c r="AT85" s="197"/>
      <c r="AU85" s="197"/>
      <c r="AV85" s="234"/>
      <c r="AW85" s="181"/>
      <c r="AX85" s="39"/>
      <c r="AY85" s="39"/>
      <c r="AZ85" s="39"/>
      <c r="BA85" s="39"/>
      <c r="BB85" s="39"/>
      <c r="BC85" s="190"/>
      <c r="BD85" s="39"/>
      <c r="BE85" s="37"/>
      <c r="BF85" s="40"/>
      <c r="BG85" s="191"/>
    </row>
    <row r="86" spans="1:61" ht="12.75" customHeight="1" thickTop="1" thickBot="1">
      <c r="A86" s="678"/>
      <c r="B86" s="580" t="s">
        <v>75</v>
      </c>
      <c r="C86" s="580"/>
      <c r="D86" s="581"/>
      <c r="E86" s="46" t="e">
        <f t="shared" ref="E86:T86" si="17">SUM(E45,E55,E64,E76)</f>
        <v>#REF!</v>
      </c>
      <c r="F86" s="46" t="e">
        <f t="shared" si="17"/>
        <v>#REF!</v>
      </c>
      <c r="G86" s="46" t="e">
        <f t="shared" si="17"/>
        <v>#REF!</v>
      </c>
      <c r="H86" s="46" t="e">
        <f t="shared" si="17"/>
        <v>#REF!</v>
      </c>
      <c r="I86" s="46" t="e">
        <f t="shared" si="17"/>
        <v>#REF!</v>
      </c>
      <c r="J86" s="46" t="e">
        <f t="shared" si="17"/>
        <v>#REF!</v>
      </c>
      <c r="K86" s="46" t="e">
        <f t="shared" si="17"/>
        <v>#REF!</v>
      </c>
      <c r="L86" s="46" t="e">
        <f t="shared" si="17"/>
        <v>#REF!</v>
      </c>
      <c r="M86" s="46" t="e">
        <f t="shared" si="17"/>
        <v>#REF!</v>
      </c>
      <c r="N86" s="46" t="e">
        <f t="shared" si="17"/>
        <v>#REF!</v>
      </c>
      <c r="O86" s="46" t="e">
        <f t="shared" si="17"/>
        <v>#REF!</v>
      </c>
      <c r="P86" s="46" t="e">
        <f t="shared" si="17"/>
        <v>#REF!</v>
      </c>
      <c r="Q86" s="46" t="e">
        <f t="shared" si="17"/>
        <v>#REF!</v>
      </c>
      <c r="R86" s="46" t="e">
        <f t="shared" si="17"/>
        <v>#REF!</v>
      </c>
      <c r="S86" s="46" t="e">
        <f t="shared" si="17"/>
        <v>#REF!</v>
      </c>
      <c r="T86" s="46" t="e">
        <f t="shared" si="17"/>
        <v>#REF!</v>
      </c>
      <c r="U86" s="45"/>
      <c r="V86" s="45"/>
      <c r="W86" s="45"/>
      <c r="X86" s="45"/>
      <c r="Y86" s="46">
        <f t="shared" ref="Y86:AU86" si="18">SUM(Y45,Y55,Y64,Y76)</f>
        <v>0</v>
      </c>
      <c r="Z86" s="46">
        <f t="shared" si="18"/>
        <v>0</v>
      </c>
      <c r="AA86" s="46">
        <f t="shared" si="18"/>
        <v>0</v>
      </c>
      <c r="AB86" s="46">
        <f t="shared" si="18"/>
        <v>0</v>
      </c>
      <c r="AC86" s="46" t="e">
        <f t="shared" si="18"/>
        <v>#REF!</v>
      </c>
      <c r="AD86" s="46" t="e">
        <f t="shared" si="18"/>
        <v>#REF!</v>
      </c>
      <c r="AE86" s="46" t="e">
        <f t="shared" si="18"/>
        <v>#REF!</v>
      </c>
      <c r="AF86" s="46" t="e">
        <f t="shared" si="18"/>
        <v>#REF!</v>
      </c>
      <c r="AG86" s="46" t="e">
        <f t="shared" si="18"/>
        <v>#REF!</v>
      </c>
      <c r="AH86" s="46" t="e">
        <f t="shared" si="18"/>
        <v>#REF!</v>
      </c>
      <c r="AI86" s="46" t="e">
        <f t="shared" si="18"/>
        <v>#REF!</v>
      </c>
      <c r="AJ86" s="46" t="e">
        <f t="shared" si="18"/>
        <v>#REF!</v>
      </c>
      <c r="AK86" s="46" t="e">
        <f t="shared" si="18"/>
        <v>#REF!</v>
      </c>
      <c r="AL86" s="46" t="e">
        <f t="shared" si="18"/>
        <v>#REF!</v>
      </c>
      <c r="AM86" s="46" t="e">
        <f t="shared" si="18"/>
        <v>#REF!</v>
      </c>
      <c r="AN86" s="46" t="e">
        <f t="shared" si="18"/>
        <v>#REF!</v>
      </c>
      <c r="AO86" s="46" t="e">
        <f t="shared" si="18"/>
        <v>#REF!</v>
      </c>
      <c r="AP86" s="46" t="e">
        <f t="shared" si="18"/>
        <v>#REF!</v>
      </c>
      <c r="AQ86" s="46">
        <f t="shared" si="18"/>
        <v>0</v>
      </c>
      <c r="AR86" s="46">
        <f t="shared" si="18"/>
        <v>0</v>
      </c>
      <c r="AS86" s="46" t="e">
        <f t="shared" si="18"/>
        <v>#REF!</v>
      </c>
      <c r="AT86" s="46" t="e">
        <f t="shared" si="18"/>
        <v>#REF!</v>
      </c>
      <c r="AU86" s="46" t="e">
        <f t="shared" si="18"/>
        <v>#REF!</v>
      </c>
      <c r="AV86" s="33"/>
      <c r="AW86" s="33"/>
      <c r="AX86" s="33"/>
      <c r="AY86" s="33"/>
      <c r="AZ86" s="33"/>
      <c r="BA86" s="33"/>
      <c r="BB86" s="33"/>
      <c r="BC86" s="33"/>
      <c r="BD86" s="33"/>
      <c r="BE86" s="133"/>
      <c r="BF86" s="107" t="e">
        <f>SUM(BF45,BF55,BF64,BF76)</f>
        <v>#REF!</v>
      </c>
      <c r="BG86" s="106"/>
    </row>
    <row r="87" spans="1:61" ht="12.75" customHeight="1" thickTop="1">
      <c r="A87" s="678"/>
      <c r="B87" s="619" t="s">
        <v>76</v>
      </c>
      <c r="C87" s="619"/>
      <c r="D87" s="620"/>
      <c r="E87" s="70" t="e">
        <f t="shared" ref="E87:T87" si="19">SUM(E46,E56,E65,E77)</f>
        <v>#REF!</v>
      </c>
      <c r="F87" s="70" t="e">
        <f t="shared" si="19"/>
        <v>#REF!</v>
      </c>
      <c r="G87" s="70" t="e">
        <f t="shared" si="19"/>
        <v>#REF!</v>
      </c>
      <c r="H87" s="70" t="e">
        <f t="shared" si="19"/>
        <v>#REF!</v>
      </c>
      <c r="I87" s="70" t="e">
        <f t="shared" si="19"/>
        <v>#REF!</v>
      </c>
      <c r="J87" s="70" t="e">
        <f t="shared" si="19"/>
        <v>#REF!</v>
      </c>
      <c r="K87" s="70" t="e">
        <f t="shared" si="19"/>
        <v>#REF!</v>
      </c>
      <c r="L87" s="70" t="e">
        <f t="shared" si="19"/>
        <v>#REF!</v>
      </c>
      <c r="M87" s="70" t="e">
        <f t="shared" si="19"/>
        <v>#REF!</v>
      </c>
      <c r="N87" s="70" t="e">
        <f t="shared" si="19"/>
        <v>#REF!</v>
      </c>
      <c r="O87" s="70" t="e">
        <f t="shared" si="19"/>
        <v>#REF!</v>
      </c>
      <c r="P87" s="70" t="e">
        <f t="shared" si="19"/>
        <v>#REF!</v>
      </c>
      <c r="Q87" s="70" t="e">
        <f t="shared" si="19"/>
        <v>#REF!</v>
      </c>
      <c r="R87" s="70" t="e">
        <f t="shared" si="19"/>
        <v>#REF!</v>
      </c>
      <c r="S87" s="70" t="e">
        <f t="shared" si="19"/>
        <v>#REF!</v>
      </c>
      <c r="T87" s="70" t="e">
        <f t="shared" si="19"/>
        <v>#REF!</v>
      </c>
      <c r="U87" s="20"/>
      <c r="V87" s="20"/>
      <c r="W87" s="20"/>
      <c r="X87" s="20"/>
      <c r="Y87" s="70">
        <f t="shared" ref="Y87:AU87" si="20">SUM(Y46,Y56,Y65,Y77)</f>
        <v>0</v>
      </c>
      <c r="Z87" s="70">
        <f t="shared" si="20"/>
        <v>0</v>
      </c>
      <c r="AA87" s="70">
        <f t="shared" si="20"/>
        <v>0</v>
      </c>
      <c r="AB87" s="70">
        <f t="shared" si="20"/>
        <v>0</v>
      </c>
      <c r="AC87" s="70" t="e">
        <f t="shared" si="20"/>
        <v>#REF!</v>
      </c>
      <c r="AD87" s="70" t="e">
        <f t="shared" si="20"/>
        <v>#REF!</v>
      </c>
      <c r="AE87" s="70" t="e">
        <f t="shared" si="20"/>
        <v>#REF!</v>
      </c>
      <c r="AF87" s="70" t="e">
        <f t="shared" si="20"/>
        <v>#REF!</v>
      </c>
      <c r="AG87" s="70" t="e">
        <f t="shared" si="20"/>
        <v>#REF!</v>
      </c>
      <c r="AH87" s="70" t="e">
        <f t="shared" si="20"/>
        <v>#REF!</v>
      </c>
      <c r="AI87" s="70" t="e">
        <f t="shared" si="20"/>
        <v>#REF!</v>
      </c>
      <c r="AJ87" s="70" t="e">
        <f t="shared" si="20"/>
        <v>#REF!</v>
      </c>
      <c r="AK87" s="70" t="e">
        <f t="shared" si="20"/>
        <v>#REF!</v>
      </c>
      <c r="AL87" s="70" t="e">
        <f t="shared" si="20"/>
        <v>#REF!</v>
      </c>
      <c r="AM87" s="70" t="e">
        <f t="shared" si="20"/>
        <v>#REF!</v>
      </c>
      <c r="AN87" s="70" t="e">
        <f t="shared" si="20"/>
        <v>#REF!</v>
      </c>
      <c r="AO87" s="70" t="e">
        <f t="shared" si="20"/>
        <v>#REF!</v>
      </c>
      <c r="AP87" s="70" t="e">
        <f t="shared" si="20"/>
        <v>#REF!</v>
      </c>
      <c r="AQ87" s="70">
        <f t="shared" si="20"/>
        <v>0</v>
      </c>
      <c r="AR87" s="70">
        <f t="shared" si="20"/>
        <v>0</v>
      </c>
      <c r="AS87" s="70" t="e">
        <f t="shared" si="20"/>
        <v>#REF!</v>
      </c>
      <c r="AT87" s="70" t="e">
        <f t="shared" si="20"/>
        <v>#REF!</v>
      </c>
      <c r="AU87" s="70" t="e">
        <f t="shared" si="20"/>
        <v>#REF!</v>
      </c>
      <c r="AV87" s="21"/>
      <c r="AW87" s="21"/>
      <c r="AX87" s="21"/>
      <c r="AY87" s="21"/>
      <c r="AZ87" s="21"/>
      <c r="BA87" s="21"/>
      <c r="BB87" s="21"/>
      <c r="BC87" s="21"/>
      <c r="BD87" s="21"/>
      <c r="BE87" s="20"/>
      <c r="BF87" s="26"/>
      <c r="BG87" s="86" t="e">
        <f>SUM(BG46,BG56,BG65,BG77)</f>
        <v>#REF!</v>
      </c>
    </row>
    <row r="88" spans="1:61" ht="12.75" customHeight="1" thickBot="1">
      <c r="A88" s="679"/>
      <c r="B88" s="622" t="s">
        <v>44</v>
      </c>
      <c r="C88" s="622"/>
      <c r="D88" s="623"/>
      <c r="E88" s="83" t="e">
        <f>SUM(E86:E87)</f>
        <v>#REF!</v>
      </c>
      <c r="F88" s="83" t="e">
        <f t="shared" ref="F88:T88" si="21">SUM(F86:F87)</f>
        <v>#REF!</v>
      </c>
      <c r="G88" s="83" t="e">
        <f t="shared" si="21"/>
        <v>#REF!</v>
      </c>
      <c r="H88" s="83" t="e">
        <f t="shared" si="21"/>
        <v>#REF!</v>
      </c>
      <c r="I88" s="83" t="e">
        <f t="shared" si="21"/>
        <v>#REF!</v>
      </c>
      <c r="J88" s="83" t="e">
        <f t="shared" si="21"/>
        <v>#REF!</v>
      </c>
      <c r="K88" s="83" t="e">
        <f t="shared" si="21"/>
        <v>#REF!</v>
      </c>
      <c r="L88" s="83" t="e">
        <f t="shared" si="21"/>
        <v>#REF!</v>
      </c>
      <c r="M88" s="83" t="e">
        <f t="shared" si="21"/>
        <v>#REF!</v>
      </c>
      <c r="N88" s="83" t="e">
        <f t="shared" si="21"/>
        <v>#REF!</v>
      </c>
      <c r="O88" s="83" t="e">
        <f t="shared" si="21"/>
        <v>#REF!</v>
      </c>
      <c r="P88" s="83" t="e">
        <f t="shared" si="21"/>
        <v>#REF!</v>
      </c>
      <c r="Q88" s="83" t="e">
        <f t="shared" si="21"/>
        <v>#REF!</v>
      </c>
      <c r="R88" s="83" t="e">
        <f t="shared" si="21"/>
        <v>#REF!</v>
      </c>
      <c r="S88" s="83" t="e">
        <f t="shared" si="21"/>
        <v>#REF!</v>
      </c>
      <c r="T88" s="83" t="e">
        <f t="shared" si="21"/>
        <v>#REF!</v>
      </c>
      <c r="U88" s="94"/>
      <c r="V88" s="94"/>
      <c r="W88" s="134"/>
      <c r="X88" s="134"/>
      <c r="Y88" s="83">
        <f t="shared" ref="Y88:AU88" si="22">SUM(Y86:Y87)</f>
        <v>0</v>
      </c>
      <c r="Z88" s="83">
        <f t="shared" si="22"/>
        <v>0</v>
      </c>
      <c r="AA88" s="83">
        <f t="shared" si="22"/>
        <v>0</v>
      </c>
      <c r="AB88" s="83">
        <f t="shared" si="22"/>
        <v>0</v>
      </c>
      <c r="AC88" s="83" t="e">
        <f t="shared" si="22"/>
        <v>#REF!</v>
      </c>
      <c r="AD88" s="83" t="e">
        <f t="shared" si="22"/>
        <v>#REF!</v>
      </c>
      <c r="AE88" s="83" t="e">
        <f t="shared" si="22"/>
        <v>#REF!</v>
      </c>
      <c r="AF88" s="83" t="e">
        <f t="shared" si="22"/>
        <v>#REF!</v>
      </c>
      <c r="AG88" s="83" t="e">
        <f t="shared" si="22"/>
        <v>#REF!</v>
      </c>
      <c r="AH88" s="83" t="e">
        <f t="shared" si="22"/>
        <v>#REF!</v>
      </c>
      <c r="AI88" s="83" t="e">
        <f t="shared" si="22"/>
        <v>#REF!</v>
      </c>
      <c r="AJ88" s="83" t="e">
        <f t="shared" si="22"/>
        <v>#REF!</v>
      </c>
      <c r="AK88" s="83" t="e">
        <f t="shared" si="22"/>
        <v>#REF!</v>
      </c>
      <c r="AL88" s="83" t="e">
        <f t="shared" si="22"/>
        <v>#REF!</v>
      </c>
      <c r="AM88" s="83" t="e">
        <f t="shared" si="22"/>
        <v>#REF!</v>
      </c>
      <c r="AN88" s="83" t="e">
        <f t="shared" si="22"/>
        <v>#REF!</v>
      </c>
      <c r="AO88" s="83" t="e">
        <f t="shared" si="22"/>
        <v>#REF!</v>
      </c>
      <c r="AP88" s="83" t="e">
        <f t="shared" si="22"/>
        <v>#REF!</v>
      </c>
      <c r="AQ88" s="83">
        <f t="shared" si="22"/>
        <v>0</v>
      </c>
      <c r="AR88" s="83">
        <f t="shared" si="22"/>
        <v>0</v>
      </c>
      <c r="AS88" s="83" t="e">
        <f t="shared" si="22"/>
        <v>#REF!</v>
      </c>
      <c r="AT88" s="83" t="e">
        <f t="shared" si="22"/>
        <v>#REF!</v>
      </c>
      <c r="AU88" s="83" t="e">
        <f t="shared" si="22"/>
        <v>#REF!</v>
      </c>
      <c r="AV88" s="94"/>
      <c r="AW88" s="94"/>
      <c r="AX88" s="94"/>
      <c r="AY88" s="94"/>
      <c r="AZ88" s="94"/>
      <c r="BA88" s="94"/>
      <c r="BB88" s="94"/>
      <c r="BC88" s="94"/>
      <c r="BD88" s="94"/>
      <c r="BE88" s="134"/>
      <c r="BF88" s="648" t="e">
        <f>BG87+BF86</f>
        <v>#REF!</v>
      </c>
      <c r="BG88" s="649"/>
    </row>
    <row r="89" spans="1:61" ht="12.75" customHeight="1" thickTop="1" thickBot="1">
      <c r="A89" s="628" t="s">
        <v>196</v>
      </c>
      <c r="B89" s="688" t="s">
        <v>217</v>
      </c>
      <c r="C89" s="632" t="s">
        <v>218</v>
      </c>
      <c r="D89" s="71" t="s">
        <v>21</v>
      </c>
      <c r="E89" s="75" t="e">
        <f>SUM(E96,#REF!,E94,E92)</f>
        <v>#REF!</v>
      </c>
      <c r="F89" s="75" t="e">
        <f>SUM(F96,#REF!,F94,F92)</f>
        <v>#REF!</v>
      </c>
      <c r="G89" s="75" t="e">
        <f>SUM(G96,#REF!,G94,G92)</f>
        <v>#REF!</v>
      </c>
      <c r="H89" s="75" t="e">
        <f>SUM(H96,#REF!,H94,H92)</f>
        <v>#REF!</v>
      </c>
      <c r="I89" s="75" t="e">
        <f>SUM(I96,#REF!,I94,I92)</f>
        <v>#REF!</v>
      </c>
      <c r="J89" s="75" t="e">
        <f>SUM(J96,#REF!,J94,J92)</f>
        <v>#REF!</v>
      </c>
      <c r="K89" s="75" t="e">
        <f>SUM(K96,#REF!,K94,K92)</f>
        <v>#REF!</v>
      </c>
      <c r="L89" s="75" t="e">
        <f>SUM(L96,#REF!,L94,L92)</f>
        <v>#REF!</v>
      </c>
      <c r="M89" s="75" t="e">
        <f>SUM(M96,#REF!,M94,M92)</f>
        <v>#REF!</v>
      </c>
      <c r="N89" s="75" t="e">
        <f>SUM(N96,#REF!,N94,N92)</f>
        <v>#REF!</v>
      </c>
      <c r="O89" s="75" t="e">
        <f>SUM(O96,#REF!,O94,O92)</f>
        <v>#REF!</v>
      </c>
      <c r="P89" s="75" t="e">
        <f>SUM(P96,#REF!,P94,P92)</f>
        <v>#REF!</v>
      </c>
      <c r="Q89" s="75" t="e">
        <f>SUM(Q96,#REF!,Q94,Q92)</f>
        <v>#REF!</v>
      </c>
      <c r="R89" s="125">
        <v>0</v>
      </c>
      <c r="S89" s="125">
        <v>0</v>
      </c>
      <c r="T89" s="125">
        <v>0</v>
      </c>
      <c r="U89" s="72"/>
      <c r="V89" s="73"/>
      <c r="W89" s="73"/>
      <c r="X89" s="73"/>
      <c r="Y89" s="238"/>
      <c r="Z89" s="238"/>
      <c r="AA89" s="238"/>
      <c r="AB89" s="238"/>
      <c r="AC89" s="75" t="e">
        <f>SUM(AC96,#REF!,AC94,AC92)</f>
        <v>#REF!</v>
      </c>
      <c r="AD89" s="75" t="e">
        <f>SUM(AD96,#REF!,AD94,AD92)</f>
        <v>#REF!</v>
      </c>
      <c r="AE89" s="75" t="e">
        <f>SUM(AE96,#REF!,AE94,AE92)</f>
        <v>#REF!</v>
      </c>
      <c r="AF89" s="75" t="e">
        <f>SUM(AF96,#REF!,AF94,AF92)</f>
        <v>#REF!</v>
      </c>
      <c r="AG89" s="75" t="e">
        <f>SUM(AG96,#REF!,AG94,AG92)</f>
        <v>#REF!</v>
      </c>
      <c r="AH89" s="75" t="e">
        <f>SUM(AH96,#REF!,AH94,AH92)</f>
        <v>#REF!</v>
      </c>
      <c r="AI89" s="75" t="e">
        <f>SUM(AI96,#REF!,AI94,AI92)</f>
        <v>#REF!</v>
      </c>
      <c r="AJ89" s="75" t="e">
        <f>SUM(AJ96,#REF!,AJ94,AJ92)</f>
        <v>#REF!</v>
      </c>
      <c r="AK89" s="75" t="e">
        <f>SUM(AK96,#REF!,AK94,AK92)</f>
        <v>#REF!</v>
      </c>
      <c r="AL89" s="75" t="e">
        <f>SUM(AL96,#REF!,AL94,AL92)</f>
        <v>#REF!</v>
      </c>
      <c r="AM89" s="201">
        <v>8</v>
      </c>
      <c r="AN89" s="201">
        <v>8</v>
      </c>
      <c r="AO89" s="201">
        <v>8</v>
      </c>
      <c r="AP89" s="201">
        <v>8</v>
      </c>
      <c r="AQ89" s="201">
        <v>8</v>
      </c>
      <c r="AR89" s="201">
        <v>8</v>
      </c>
      <c r="AS89" s="201">
        <v>8</v>
      </c>
      <c r="AT89" s="201">
        <v>8</v>
      </c>
      <c r="AU89" s="201">
        <v>8</v>
      </c>
      <c r="AV89" s="201">
        <v>8</v>
      </c>
      <c r="AW89" s="74"/>
      <c r="AX89" s="74"/>
      <c r="AY89" s="74"/>
      <c r="AZ89" s="74"/>
      <c r="BA89" s="74"/>
      <c r="BB89" s="74"/>
      <c r="BC89" s="74"/>
      <c r="BD89" s="74"/>
      <c r="BE89" s="73"/>
      <c r="BF89" s="75" t="e">
        <f>SUM(BF96,#REF!,BF94,BF92)</f>
        <v>#REF!</v>
      </c>
      <c r="BG89" s="77"/>
    </row>
    <row r="90" spans="1:61" ht="28.5" customHeight="1" thickTop="1" thickBot="1">
      <c r="A90" s="629"/>
      <c r="B90" s="576"/>
      <c r="C90" s="665"/>
      <c r="D90" s="199" t="s">
        <v>22</v>
      </c>
      <c r="E90" s="200" t="e">
        <f>E93+E95+#REF!+E97</f>
        <v>#REF!</v>
      </c>
      <c r="F90" s="200" t="e">
        <f>F93+F95+#REF!+F97</f>
        <v>#REF!</v>
      </c>
      <c r="G90" s="200" t="e">
        <f>G93+G95+#REF!+G97</f>
        <v>#REF!</v>
      </c>
      <c r="H90" s="200" t="e">
        <f>H93+H95+#REF!+H97</f>
        <v>#REF!</v>
      </c>
      <c r="I90" s="200" t="e">
        <f>I93+I95+#REF!+I97</f>
        <v>#REF!</v>
      </c>
      <c r="J90" s="200" t="e">
        <f>J93+J95+#REF!+J97</f>
        <v>#REF!</v>
      </c>
      <c r="K90" s="200" t="e">
        <f>K93+K95+#REF!+K97</f>
        <v>#REF!</v>
      </c>
      <c r="L90" s="200" t="e">
        <f>L93+L95+#REF!+L97</f>
        <v>#REF!</v>
      </c>
      <c r="M90" s="200" t="e">
        <f>M93+M95+#REF!+M97</f>
        <v>#REF!</v>
      </c>
      <c r="N90" s="200" t="e">
        <f>N93+N95+#REF!+N97</f>
        <v>#REF!</v>
      </c>
      <c r="O90" s="200" t="e">
        <f>O93+O95+#REF!+O97</f>
        <v>#REF!</v>
      </c>
      <c r="P90" s="200" t="e">
        <f>P93+P95+#REF!+P97</f>
        <v>#REF!</v>
      </c>
      <c r="Q90" s="200" t="e">
        <f>Q93+Q95+#REF!+Q97</f>
        <v>#REF!</v>
      </c>
      <c r="R90" s="125">
        <v>0</v>
      </c>
      <c r="S90" s="125">
        <v>0</v>
      </c>
      <c r="T90" s="125">
        <v>0</v>
      </c>
      <c r="U90" s="135"/>
      <c r="V90" s="23"/>
      <c r="W90" s="23"/>
      <c r="X90" s="23"/>
      <c r="Y90" s="239"/>
      <c r="Z90" s="239"/>
      <c r="AA90" s="239"/>
      <c r="AB90" s="239"/>
      <c r="AC90" s="200" t="e">
        <f>AC93+AC95+#REF!+AC97</f>
        <v>#REF!</v>
      </c>
      <c r="AD90" s="200" t="e">
        <f>AD93+AD95+#REF!+AD97</f>
        <v>#REF!</v>
      </c>
      <c r="AE90" s="200" t="e">
        <f>AE93+AE95+#REF!+AE97</f>
        <v>#REF!</v>
      </c>
      <c r="AF90" s="200" t="e">
        <f>AF93+AF95+#REF!+AF97</f>
        <v>#REF!</v>
      </c>
      <c r="AG90" s="200" t="e">
        <f>AG93+AG95+#REF!+AG97</f>
        <v>#REF!</v>
      </c>
      <c r="AH90" s="200" t="e">
        <f>AH93+AH95+#REF!+AH97</f>
        <v>#REF!</v>
      </c>
      <c r="AI90" s="200" t="e">
        <f>AI93+AI95+#REF!+AI97</f>
        <v>#REF!</v>
      </c>
      <c r="AJ90" s="200" t="e">
        <f>AJ93+AJ95+#REF!+AJ97</f>
        <v>#REF!</v>
      </c>
      <c r="AK90" s="200" t="e">
        <f>AK93+AK95+#REF!+AK97</f>
        <v>#REF!</v>
      </c>
      <c r="AL90" s="200" t="e">
        <f>AL93+AL95+#REF!+AL97</f>
        <v>#REF!</v>
      </c>
      <c r="AM90" s="201">
        <v>8</v>
      </c>
      <c r="AN90" s="201">
        <v>8</v>
      </c>
      <c r="AO90" s="201">
        <v>8</v>
      </c>
      <c r="AP90" s="201">
        <v>8</v>
      </c>
      <c r="AQ90" s="201">
        <v>8</v>
      </c>
      <c r="AR90" s="201">
        <v>8</v>
      </c>
      <c r="AS90" s="201">
        <v>8</v>
      </c>
      <c r="AT90" s="201">
        <v>8</v>
      </c>
      <c r="AU90" s="201">
        <v>8</v>
      </c>
      <c r="AV90" s="201">
        <v>8</v>
      </c>
      <c r="AW90" s="179"/>
      <c r="AX90" s="179"/>
      <c r="AY90" s="179"/>
      <c r="AZ90" s="179"/>
      <c r="BA90" s="179"/>
      <c r="BB90" s="179"/>
      <c r="BC90" s="179"/>
      <c r="BD90" s="179"/>
      <c r="BE90" s="23"/>
      <c r="BF90" s="105"/>
      <c r="BG90" s="202" t="e">
        <f>SUM(BG97,#REF!,BG95,BG93)</f>
        <v>#REF!</v>
      </c>
    </row>
    <row r="91" spans="1:61" ht="28.5" customHeight="1" thickTop="1" thickBot="1">
      <c r="A91" s="630"/>
      <c r="B91" s="162" t="s">
        <v>158</v>
      </c>
      <c r="C91" s="205" t="s">
        <v>236</v>
      </c>
      <c r="D91" s="20"/>
      <c r="E91" s="206"/>
      <c r="F91" s="206"/>
      <c r="G91" s="206"/>
      <c r="H91" s="206"/>
      <c r="I91" s="206"/>
      <c r="J91" s="206"/>
      <c r="K91" s="206"/>
      <c r="L91" s="206"/>
      <c r="M91" s="206"/>
      <c r="N91" s="206"/>
      <c r="O91" s="206"/>
      <c r="P91" s="206"/>
      <c r="Q91" s="206"/>
      <c r="R91" s="125">
        <v>0</v>
      </c>
      <c r="S91" s="125">
        <v>0</v>
      </c>
      <c r="T91" s="125">
        <v>0</v>
      </c>
      <c r="U91" s="165"/>
      <c r="V91" s="22"/>
      <c r="W91" s="22"/>
      <c r="X91" s="22"/>
      <c r="Y91" s="240"/>
      <c r="Z91" s="240"/>
      <c r="AA91" s="240"/>
      <c r="AB91" s="240"/>
      <c r="AC91" s="206"/>
      <c r="AD91" s="206"/>
      <c r="AE91" s="206"/>
      <c r="AF91" s="206"/>
      <c r="AG91" s="206"/>
      <c r="AH91" s="206"/>
      <c r="AI91" s="206"/>
      <c r="AJ91" s="206"/>
      <c r="AK91" s="206"/>
      <c r="AL91" s="206"/>
      <c r="AM91" s="201">
        <v>8</v>
      </c>
      <c r="AN91" s="201">
        <v>8</v>
      </c>
      <c r="AO91" s="201">
        <v>8</v>
      </c>
      <c r="AP91" s="201">
        <v>8</v>
      </c>
      <c r="AQ91" s="201">
        <v>8</v>
      </c>
      <c r="AR91" s="201">
        <v>8</v>
      </c>
      <c r="AS91" s="201">
        <v>8</v>
      </c>
      <c r="AT91" s="201">
        <v>8</v>
      </c>
      <c r="AU91" s="201">
        <v>8</v>
      </c>
      <c r="AV91" s="201">
        <v>8</v>
      </c>
      <c r="AW91" s="183"/>
      <c r="AX91" s="183"/>
      <c r="AY91" s="183"/>
      <c r="AZ91" s="183"/>
      <c r="BA91" s="183"/>
      <c r="BB91" s="183"/>
      <c r="BC91" s="183"/>
      <c r="BD91" s="183"/>
      <c r="BE91" s="22"/>
      <c r="BF91" s="21"/>
      <c r="BG91" s="70"/>
    </row>
    <row r="92" spans="1:61" ht="14.25" thickTop="1" thickBot="1">
      <c r="A92" s="629"/>
      <c r="B92" s="690" t="s">
        <v>159</v>
      </c>
      <c r="C92" s="625" t="s">
        <v>160</v>
      </c>
      <c r="D92" s="95" t="s">
        <v>21</v>
      </c>
      <c r="E92" s="96">
        <v>4</v>
      </c>
      <c r="F92" s="96">
        <v>4</v>
      </c>
      <c r="G92" s="96">
        <v>4</v>
      </c>
      <c r="H92" s="96">
        <v>4</v>
      </c>
      <c r="I92" s="96">
        <v>4</v>
      </c>
      <c r="J92" s="96">
        <v>4</v>
      </c>
      <c r="K92" s="96">
        <v>4</v>
      </c>
      <c r="L92" s="96">
        <v>4</v>
      </c>
      <c r="M92" s="96">
        <v>4</v>
      </c>
      <c r="N92" s="96">
        <v>3</v>
      </c>
      <c r="O92" s="96">
        <v>3</v>
      </c>
      <c r="P92" s="96">
        <v>3</v>
      </c>
      <c r="Q92" s="95">
        <v>3</v>
      </c>
      <c r="R92" s="125">
        <v>0</v>
      </c>
      <c r="S92" s="125">
        <v>0</v>
      </c>
      <c r="T92" s="125">
        <v>0</v>
      </c>
      <c r="U92" s="41"/>
      <c r="V92" s="25"/>
      <c r="W92" s="25"/>
      <c r="X92" s="25"/>
      <c r="Y92" s="241"/>
      <c r="Z92" s="241"/>
      <c r="AA92" s="241"/>
      <c r="AB92" s="241"/>
      <c r="AC92" s="95"/>
      <c r="AD92" s="95"/>
      <c r="AE92" s="95"/>
      <c r="AF92" s="95"/>
      <c r="AG92" s="95"/>
      <c r="AH92" s="96"/>
      <c r="AI92" s="96"/>
      <c r="AJ92" s="96"/>
      <c r="AK92" s="96"/>
      <c r="AL92" s="95"/>
      <c r="AM92" s="201">
        <v>8</v>
      </c>
      <c r="AN92" s="201">
        <v>8</v>
      </c>
      <c r="AO92" s="201">
        <v>8</v>
      </c>
      <c r="AP92" s="201">
        <v>8</v>
      </c>
      <c r="AQ92" s="201">
        <v>8</v>
      </c>
      <c r="AR92" s="201">
        <v>8</v>
      </c>
      <c r="AS92" s="201">
        <v>8</v>
      </c>
      <c r="AT92" s="201">
        <v>8</v>
      </c>
      <c r="AU92" s="201">
        <v>8</v>
      </c>
      <c r="AV92" s="201">
        <v>8</v>
      </c>
      <c r="AW92" s="24"/>
      <c r="AX92" s="24"/>
      <c r="AY92" s="24"/>
      <c r="AZ92" s="24"/>
      <c r="BA92" s="24"/>
      <c r="BB92" s="24"/>
      <c r="BC92" s="24"/>
      <c r="BD92" s="24"/>
      <c r="BE92" s="25"/>
      <c r="BF92" s="26">
        <f>SUM(E92:T92,Y92:AL92)</f>
        <v>48</v>
      </c>
      <c r="BG92" s="97"/>
    </row>
    <row r="93" spans="1:61" ht="39.75" customHeight="1" thickTop="1" thickBot="1">
      <c r="A93" s="629"/>
      <c r="B93" s="570"/>
      <c r="C93" s="572"/>
      <c r="D93" s="35" t="s">
        <v>22</v>
      </c>
      <c r="E93" s="100">
        <v>2</v>
      </c>
      <c r="F93" s="100">
        <v>2</v>
      </c>
      <c r="G93" s="100">
        <v>2</v>
      </c>
      <c r="H93" s="100">
        <v>2</v>
      </c>
      <c r="I93" s="100">
        <v>2</v>
      </c>
      <c r="J93" s="100">
        <v>2</v>
      </c>
      <c r="K93" s="100">
        <v>2</v>
      </c>
      <c r="L93" s="100">
        <v>2</v>
      </c>
      <c r="M93" s="100">
        <v>2</v>
      </c>
      <c r="N93" s="100">
        <v>2</v>
      </c>
      <c r="O93" s="100">
        <v>2</v>
      </c>
      <c r="P93" s="100">
        <v>1</v>
      </c>
      <c r="Q93" s="100">
        <v>1</v>
      </c>
      <c r="R93" s="125">
        <v>0</v>
      </c>
      <c r="S93" s="125">
        <v>0</v>
      </c>
      <c r="T93" s="125">
        <v>0</v>
      </c>
      <c r="U93" s="36"/>
      <c r="V93" s="37"/>
      <c r="W93" s="37"/>
      <c r="X93" s="37"/>
      <c r="Y93" s="242"/>
      <c r="Z93" s="242"/>
      <c r="AA93" s="242"/>
      <c r="AB93" s="242"/>
      <c r="AC93" s="35"/>
      <c r="AD93" s="35"/>
      <c r="AE93" s="35"/>
      <c r="AF93" s="35"/>
      <c r="AG93" s="35"/>
      <c r="AH93" s="65"/>
      <c r="AI93" s="65"/>
      <c r="AJ93" s="65"/>
      <c r="AK93" s="65"/>
      <c r="AL93" s="35"/>
      <c r="AM93" s="201">
        <v>8</v>
      </c>
      <c r="AN93" s="201">
        <v>8</v>
      </c>
      <c r="AO93" s="201">
        <v>8</v>
      </c>
      <c r="AP93" s="201">
        <v>8</v>
      </c>
      <c r="AQ93" s="201">
        <v>8</v>
      </c>
      <c r="AR93" s="201">
        <v>8</v>
      </c>
      <c r="AS93" s="201">
        <v>8</v>
      </c>
      <c r="AT93" s="201">
        <v>8</v>
      </c>
      <c r="AU93" s="201">
        <v>8</v>
      </c>
      <c r="AV93" s="201">
        <v>8</v>
      </c>
      <c r="AW93" s="39"/>
      <c r="AX93" s="39"/>
      <c r="AY93" s="39"/>
      <c r="AZ93" s="39"/>
      <c r="BA93" s="39"/>
      <c r="BB93" s="39"/>
      <c r="BC93" s="39"/>
      <c r="BD93" s="39"/>
      <c r="BE93" s="37"/>
      <c r="BF93" s="40"/>
      <c r="BG93" s="104">
        <f>SUM(E93:T93,AC93)</f>
        <v>24</v>
      </c>
    </row>
    <row r="94" spans="1:61" ht="14.25" thickTop="1" thickBot="1">
      <c r="A94" s="629"/>
      <c r="B94" s="569" t="s">
        <v>162</v>
      </c>
      <c r="C94" s="571" t="s">
        <v>135</v>
      </c>
      <c r="D94" s="28" t="s">
        <v>21</v>
      </c>
      <c r="E94" s="29">
        <v>2</v>
      </c>
      <c r="F94" s="29">
        <v>2</v>
      </c>
      <c r="G94" s="29">
        <v>2</v>
      </c>
      <c r="H94" s="29">
        <v>2</v>
      </c>
      <c r="I94" s="29">
        <v>2</v>
      </c>
      <c r="J94" s="29">
        <v>2</v>
      </c>
      <c r="K94" s="29">
        <v>2</v>
      </c>
      <c r="L94" s="28">
        <v>2</v>
      </c>
      <c r="M94" s="28">
        <v>2</v>
      </c>
      <c r="N94" s="28">
        <v>2</v>
      </c>
      <c r="O94" s="28">
        <v>2</v>
      </c>
      <c r="P94" s="28">
        <v>2</v>
      </c>
      <c r="Q94" s="28">
        <v>2</v>
      </c>
      <c r="R94" s="125">
        <v>0</v>
      </c>
      <c r="S94" s="125">
        <v>0</v>
      </c>
      <c r="T94" s="125">
        <v>0</v>
      </c>
      <c r="U94" s="44"/>
      <c r="V94" s="32"/>
      <c r="W94" s="32"/>
      <c r="X94" s="32"/>
      <c r="Y94" s="246">
        <v>2</v>
      </c>
      <c r="Z94" s="246">
        <v>2</v>
      </c>
      <c r="AA94" s="246">
        <v>2</v>
      </c>
      <c r="AB94" s="246">
        <v>2</v>
      </c>
      <c r="AC94" s="246">
        <v>2</v>
      </c>
      <c r="AD94" s="246">
        <v>2</v>
      </c>
      <c r="AE94" s="246">
        <v>2</v>
      </c>
      <c r="AF94" s="246">
        <v>2</v>
      </c>
      <c r="AG94" s="246">
        <v>2</v>
      </c>
      <c r="AH94" s="246">
        <v>2</v>
      </c>
      <c r="AI94" s="246">
        <v>2</v>
      </c>
      <c r="AJ94" s="246">
        <v>2</v>
      </c>
      <c r="AK94" s="246">
        <v>2</v>
      </c>
      <c r="AL94" s="246">
        <v>2</v>
      </c>
      <c r="AM94" s="201">
        <v>8</v>
      </c>
      <c r="AN94" s="201">
        <v>8</v>
      </c>
      <c r="AO94" s="201">
        <v>8</v>
      </c>
      <c r="AP94" s="201">
        <v>8</v>
      </c>
      <c r="AQ94" s="201">
        <v>8</v>
      </c>
      <c r="AR94" s="201">
        <v>8</v>
      </c>
      <c r="AS94" s="201">
        <v>8</v>
      </c>
      <c r="AT94" s="201">
        <v>8</v>
      </c>
      <c r="AU94" s="201">
        <v>8</v>
      </c>
      <c r="AV94" s="201">
        <v>8</v>
      </c>
      <c r="AW94" s="31"/>
      <c r="AX94" s="31"/>
      <c r="AY94" s="31"/>
      <c r="AZ94" s="31"/>
      <c r="BA94" s="31"/>
      <c r="BB94" s="31"/>
      <c r="BC94" s="31"/>
      <c r="BD94" s="31"/>
      <c r="BE94" s="32"/>
      <c r="BF94" s="26">
        <f>SUM(E94:T94,Y94:AL94)</f>
        <v>54</v>
      </c>
      <c r="BG94" s="85"/>
    </row>
    <row r="95" spans="1:61" ht="14.25" thickTop="1" thickBot="1">
      <c r="A95" s="629"/>
      <c r="B95" s="570"/>
      <c r="C95" s="572"/>
      <c r="D95" s="35" t="s">
        <v>22</v>
      </c>
      <c r="E95" s="100">
        <v>1</v>
      </c>
      <c r="F95" s="100">
        <v>1</v>
      </c>
      <c r="G95" s="100">
        <v>1</v>
      </c>
      <c r="H95" s="100">
        <v>1</v>
      </c>
      <c r="I95" s="100">
        <v>1</v>
      </c>
      <c r="J95" s="100">
        <v>1</v>
      </c>
      <c r="K95" s="100">
        <v>1</v>
      </c>
      <c r="L95" s="100">
        <v>1</v>
      </c>
      <c r="M95" s="100">
        <v>1</v>
      </c>
      <c r="N95" s="100">
        <v>1</v>
      </c>
      <c r="O95" s="100">
        <v>1</v>
      </c>
      <c r="P95" s="100">
        <v>1</v>
      </c>
      <c r="Q95" s="100">
        <v>1</v>
      </c>
      <c r="R95" s="125">
        <v>0</v>
      </c>
      <c r="S95" s="125">
        <v>0</v>
      </c>
      <c r="T95" s="125">
        <v>0</v>
      </c>
      <c r="U95" s="36"/>
      <c r="V95" s="37"/>
      <c r="W95" s="37"/>
      <c r="X95" s="37"/>
      <c r="Y95" s="103">
        <v>1</v>
      </c>
      <c r="Z95" s="103">
        <v>1</v>
      </c>
      <c r="AA95" s="103">
        <v>1</v>
      </c>
      <c r="AB95" s="103">
        <v>1</v>
      </c>
      <c r="AC95" s="103">
        <v>1</v>
      </c>
      <c r="AD95" s="103">
        <v>1</v>
      </c>
      <c r="AE95" s="103">
        <v>1</v>
      </c>
      <c r="AF95" s="103">
        <v>1</v>
      </c>
      <c r="AG95" s="103">
        <v>1</v>
      </c>
      <c r="AH95" s="103">
        <v>1</v>
      </c>
      <c r="AI95" s="103">
        <v>1</v>
      </c>
      <c r="AJ95" s="103">
        <v>1</v>
      </c>
      <c r="AK95" s="103">
        <v>1</v>
      </c>
      <c r="AL95" s="103">
        <v>1</v>
      </c>
      <c r="AM95" s="201">
        <v>8</v>
      </c>
      <c r="AN95" s="201">
        <v>8</v>
      </c>
      <c r="AO95" s="201">
        <v>8</v>
      </c>
      <c r="AP95" s="201">
        <v>8</v>
      </c>
      <c r="AQ95" s="201">
        <v>8</v>
      </c>
      <c r="AR95" s="201">
        <v>8</v>
      </c>
      <c r="AS95" s="201">
        <v>8</v>
      </c>
      <c r="AT95" s="201">
        <v>8</v>
      </c>
      <c r="AU95" s="201">
        <v>8</v>
      </c>
      <c r="AV95" s="201">
        <v>8</v>
      </c>
      <c r="AW95" s="39"/>
      <c r="AX95" s="39"/>
      <c r="AY95" s="39"/>
      <c r="AZ95" s="39"/>
      <c r="BA95" s="39"/>
      <c r="BB95" s="39"/>
      <c r="BC95" s="39"/>
      <c r="BD95" s="39"/>
      <c r="BE95" s="37"/>
      <c r="BF95" s="40"/>
      <c r="BG95" s="104">
        <f>SUM(E95:U95,Y95:AL95)</f>
        <v>27</v>
      </c>
      <c r="BI95" s="104">
        <f>SUM(G95:W95,AA95:AN95)</f>
        <v>39</v>
      </c>
    </row>
    <row r="96" spans="1:61" ht="14.25" thickTop="1" thickBot="1">
      <c r="A96" s="629"/>
      <c r="B96" s="569" t="s">
        <v>164</v>
      </c>
      <c r="C96" s="571" t="s">
        <v>147</v>
      </c>
      <c r="D96" s="28" t="s">
        <v>21</v>
      </c>
      <c r="E96" s="29">
        <v>2</v>
      </c>
      <c r="F96" s="29">
        <v>2</v>
      </c>
      <c r="G96" s="29">
        <v>2</v>
      </c>
      <c r="H96" s="29">
        <v>2</v>
      </c>
      <c r="I96" s="29">
        <v>2</v>
      </c>
      <c r="J96" s="29">
        <v>2</v>
      </c>
      <c r="K96" s="29">
        <v>2</v>
      </c>
      <c r="L96" s="28">
        <v>2</v>
      </c>
      <c r="M96" s="28">
        <v>2</v>
      </c>
      <c r="N96" s="28">
        <v>2</v>
      </c>
      <c r="O96" s="28">
        <v>2</v>
      </c>
      <c r="P96" s="28">
        <v>2</v>
      </c>
      <c r="Q96" s="28">
        <v>2</v>
      </c>
      <c r="R96" s="125">
        <v>0</v>
      </c>
      <c r="S96" s="125">
        <v>0</v>
      </c>
      <c r="T96" s="125">
        <v>0</v>
      </c>
      <c r="U96" s="44"/>
      <c r="V96" s="32"/>
      <c r="W96" s="32"/>
      <c r="X96" s="32"/>
      <c r="Y96" s="246">
        <v>2</v>
      </c>
      <c r="Z96" s="246">
        <v>2</v>
      </c>
      <c r="AA96" s="246">
        <v>2</v>
      </c>
      <c r="AB96" s="246">
        <v>2</v>
      </c>
      <c r="AC96" s="246">
        <v>2</v>
      </c>
      <c r="AD96" s="246">
        <v>2</v>
      </c>
      <c r="AE96" s="246">
        <v>2</v>
      </c>
      <c r="AF96" s="246">
        <v>2</v>
      </c>
      <c r="AG96" s="246">
        <v>2</v>
      </c>
      <c r="AH96" s="246">
        <v>2</v>
      </c>
      <c r="AI96" s="246">
        <v>2</v>
      </c>
      <c r="AJ96" s="246">
        <v>2</v>
      </c>
      <c r="AK96" s="246">
        <v>2</v>
      </c>
      <c r="AL96" s="28">
        <v>2</v>
      </c>
      <c r="AM96" s="201">
        <v>8</v>
      </c>
      <c r="AN96" s="201">
        <v>8</v>
      </c>
      <c r="AO96" s="201">
        <v>8</v>
      </c>
      <c r="AP96" s="201">
        <v>8</v>
      </c>
      <c r="AQ96" s="201">
        <v>8</v>
      </c>
      <c r="AR96" s="201">
        <v>8</v>
      </c>
      <c r="AS96" s="201">
        <v>8</v>
      </c>
      <c r="AT96" s="201">
        <v>8</v>
      </c>
      <c r="AU96" s="201">
        <v>8</v>
      </c>
      <c r="AV96" s="201">
        <v>8</v>
      </c>
      <c r="AW96" s="31"/>
      <c r="AX96" s="31"/>
      <c r="AY96" s="31"/>
      <c r="AZ96" s="31"/>
      <c r="BA96" s="31"/>
      <c r="BB96" s="31"/>
      <c r="BC96" s="31"/>
      <c r="BD96" s="31"/>
      <c r="BE96" s="32"/>
      <c r="BF96" s="26">
        <f>SUM(E96:T96,Y96:AL96)</f>
        <v>54</v>
      </c>
      <c r="BG96" s="85"/>
    </row>
    <row r="97" spans="1:59" ht="39.75" customHeight="1" thickTop="1" thickBot="1">
      <c r="A97" s="629"/>
      <c r="B97" s="570"/>
      <c r="C97" s="572"/>
      <c r="D97" s="35" t="s">
        <v>22</v>
      </c>
      <c r="E97" s="100">
        <v>1</v>
      </c>
      <c r="F97" s="100">
        <v>1</v>
      </c>
      <c r="G97" s="100">
        <v>1</v>
      </c>
      <c r="H97" s="100">
        <v>1</v>
      </c>
      <c r="I97" s="100">
        <v>1</v>
      </c>
      <c r="J97" s="100">
        <v>1</v>
      </c>
      <c r="K97" s="100">
        <v>1</v>
      </c>
      <c r="L97" s="100">
        <v>1</v>
      </c>
      <c r="M97" s="100">
        <v>1</v>
      </c>
      <c r="N97" s="100">
        <v>1</v>
      </c>
      <c r="O97" s="100">
        <v>1</v>
      </c>
      <c r="P97" s="100">
        <v>1</v>
      </c>
      <c r="Q97" s="100">
        <v>1</v>
      </c>
      <c r="R97" s="125">
        <v>0</v>
      </c>
      <c r="S97" s="125">
        <v>0</v>
      </c>
      <c r="T97" s="125">
        <v>0</v>
      </c>
      <c r="U97" s="36"/>
      <c r="V97" s="37"/>
      <c r="W97" s="37"/>
      <c r="X97" s="37"/>
      <c r="Y97" s="248">
        <v>1</v>
      </c>
      <c r="Z97" s="248">
        <v>1</v>
      </c>
      <c r="AA97" s="248">
        <v>1</v>
      </c>
      <c r="AB97" s="248">
        <v>1</v>
      </c>
      <c r="AC97" s="248">
        <v>1</v>
      </c>
      <c r="AD97" s="248">
        <v>1</v>
      </c>
      <c r="AE97" s="248">
        <v>1</v>
      </c>
      <c r="AF97" s="248">
        <v>1</v>
      </c>
      <c r="AG97" s="248">
        <v>1</v>
      </c>
      <c r="AH97" s="248">
        <v>1</v>
      </c>
      <c r="AI97" s="248">
        <v>1</v>
      </c>
      <c r="AJ97" s="248">
        <v>1</v>
      </c>
      <c r="AK97" s="248">
        <v>1</v>
      </c>
      <c r="AL97" s="248">
        <v>1</v>
      </c>
      <c r="AM97" s="201">
        <v>8</v>
      </c>
      <c r="AN97" s="201">
        <v>8</v>
      </c>
      <c r="AO97" s="201">
        <v>8</v>
      </c>
      <c r="AP97" s="201">
        <v>8</v>
      </c>
      <c r="AQ97" s="201">
        <v>8</v>
      </c>
      <c r="AR97" s="201">
        <v>8</v>
      </c>
      <c r="AS97" s="201">
        <v>8</v>
      </c>
      <c r="AT97" s="201">
        <v>8</v>
      </c>
      <c r="AU97" s="201">
        <v>8</v>
      </c>
      <c r="AV97" s="201">
        <v>8</v>
      </c>
      <c r="AW97" s="39"/>
      <c r="AX97" s="39"/>
      <c r="AY97" s="39"/>
      <c r="AZ97" s="39"/>
      <c r="BA97" s="39"/>
      <c r="BB97" s="39"/>
      <c r="BC97" s="39"/>
      <c r="BD97" s="39"/>
      <c r="BE97" s="37"/>
      <c r="BF97" s="40"/>
      <c r="BG97" s="104">
        <f>SUM(E97:U97,Y97:AL97)</f>
        <v>27</v>
      </c>
    </row>
    <row r="98" spans="1:59" ht="14.25" thickTop="1" thickBot="1">
      <c r="A98" s="629"/>
      <c r="B98" s="653" t="s">
        <v>166</v>
      </c>
      <c r="C98" s="603" t="s">
        <v>172</v>
      </c>
      <c r="D98" s="45" t="s">
        <v>21</v>
      </c>
      <c r="E98" s="33">
        <f>SUM(E100)</f>
        <v>3</v>
      </c>
      <c r="F98" s="33">
        <f t="shared" ref="F98:Q98" si="23">SUM(F100)</f>
        <v>3</v>
      </c>
      <c r="G98" s="33">
        <f t="shared" si="23"/>
        <v>3</v>
      </c>
      <c r="H98" s="33">
        <f t="shared" si="23"/>
        <v>3</v>
      </c>
      <c r="I98" s="33">
        <f t="shared" si="23"/>
        <v>3</v>
      </c>
      <c r="J98" s="33">
        <f t="shared" si="23"/>
        <v>3</v>
      </c>
      <c r="K98" s="33">
        <f t="shared" si="23"/>
        <v>3</v>
      </c>
      <c r="L98" s="33">
        <f t="shared" si="23"/>
        <v>3</v>
      </c>
      <c r="M98" s="33">
        <f t="shared" si="23"/>
        <v>3</v>
      </c>
      <c r="N98" s="33">
        <f t="shared" si="23"/>
        <v>3</v>
      </c>
      <c r="O98" s="33">
        <f t="shared" si="23"/>
        <v>3</v>
      </c>
      <c r="P98" s="33">
        <f t="shared" si="23"/>
        <v>3</v>
      </c>
      <c r="Q98" s="33">
        <f t="shared" si="23"/>
        <v>3</v>
      </c>
      <c r="R98" s="125">
        <v>0</v>
      </c>
      <c r="S98" s="125">
        <v>0</v>
      </c>
      <c r="T98" s="125">
        <v>0</v>
      </c>
      <c r="U98" s="44"/>
      <c r="V98" s="32"/>
      <c r="W98" s="32"/>
      <c r="X98" s="32"/>
      <c r="Y98" s="243"/>
      <c r="Z98" s="243"/>
      <c r="AA98" s="243"/>
      <c r="AB98" s="24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201">
        <v>8</v>
      </c>
      <c r="AN98" s="201">
        <v>8</v>
      </c>
      <c r="AO98" s="201">
        <v>8</v>
      </c>
      <c r="AP98" s="201">
        <v>8</v>
      </c>
      <c r="AQ98" s="201">
        <v>8</v>
      </c>
      <c r="AR98" s="201">
        <v>8</v>
      </c>
      <c r="AS98" s="201">
        <v>8</v>
      </c>
      <c r="AT98" s="201">
        <v>8</v>
      </c>
      <c r="AU98" s="201">
        <v>8</v>
      </c>
      <c r="AV98" s="201">
        <v>8</v>
      </c>
      <c r="AW98" s="31"/>
      <c r="AX98" s="31"/>
      <c r="AY98" s="31"/>
      <c r="AZ98" s="31"/>
      <c r="BA98" s="31"/>
      <c r="BB98" s="31"/>
      <c r="BC98" s="31"/>
      <c r="BD98" s="31"/>
      <c r="BE98" s="32"/>
      <c r="BF98" s="46"/>
      <c r="BG98" s="85"/>
    </row>
    <row r="99" spans="1:59" ht="40.5" customHeight="1" thickTop="1" thickBot="1">
      <c r="A99" s="629"/>
      <c r="B99" s="577"/>
      <c r="C99" s="590"/>
      <c r="D99" s="47" t="s">
        <v>22</v>
      </c>
      <c r="E99" s="101">
        <f>E101</f>
        <v>1.5</v>
      </c>
      <c r="F99" s="101">
        <f t="shared" ref="F99:Q99" si="24">F101</f>
        <v>1.5</v>
      </c>
      <c r="G99" s="101">
        <f t="shared" si="24"/>
        <v>1.5</v>
      </c>
      <c r="H99" s="101">
        <f t="shared" si="24"/>
        <v>1.5</v>
      </c>
      <c r="I99" s="101">
        <f t="shared" si="24"/>
        <v>1.5</v>
      </c>
      <c r="J99" s="101">
        <f t="shared" si="24"/>
        <v>1.5</v>
      </c>
      <c r="K99" s="101">
        <f t="shared" si="24"/>
        <v>1</v>
      </c>
      <c r="L99" s="101">
        <f t="shared" si="24"/>
        <v>1</v>
      </c>
      <c r="M99" s="101">
        <f t="shared" si="24"/>
        <v>1</v>
      </c>
      <c r="N99" s="101">
        <f t="shared" si="24"/>
        <v>1</v>
      </c>
      <c r="O99" s="101">
        <f t="shared" si="24"/>
        <v>1</v>
      </c>
      <c r="P99" s="101">
        <f t="shared" si="24"/>
        <v>1</v>
      </c>
      <c r="Q99" s="101">
        <f t="shared" si="24"/>
        <v>1</v>
      </c>
      <c r="R99" s="125">
        <v>0</v>
      </c>
      <c r="S99" s="125">
        <v>0</v>
      </c>
      <c r="T99" s="125">
        <v>0</v>
      </c>
      <c r="U99" s="36"/>
      <c r="V99" s="37"/>
      <c r="W99" s="37"/>
      <c r="X99" s="37"/>
      <c r="Y99" s="242"/>
      <c r="Z99" s="242"/>
      <c r="AA99" s="242"/>
      <c r="AB99" s="242"/>
      <c r="AC99" s="47"/>
      <c r="AD99" s="47"/>
      <c r="AE99" s="47"/>
      <c r="AF99" s="47"/>
      <c r="AG99" s="47"/>
      <c r="AH99" s="47"/>
      <c r="AI99" s="47"/>
      <c r="AJ99" s="47"/>
      <c r="AK99" s="47"/>
      <c r="AL99" s="47"/>
      <c r="AM99" s="201">
        <v>8</v>
      </c>
      <c r="AN99" s="201">
        <v>8</v>
      </c>
      <c r="AO99" s="201">
        <v>8</v>
      </c>
      <c r="AP99" s="201">
        <v>8</v>
      </c>
      <c r="AQ99" s="201">
        <v>8</v>
      </c>
      <c r="AR99" s="201">
        <v>8</v>
      </c>
      <c r="AS99" s="201">
        <v>8</v>
      </c>
      <c r="AT99" s="201">
        <v>8</v>
      </c>
      <c r="AU99" s="201">
        <v>8</v>
      </c>
      <c r="AV99" s="201">
        <v>8</v>
      </c>
      <c r="AW99" s="39"/>
      <c r="AX99" s="39"/>
      <c r="AY99" s="39"/>
      <c r="AZ99" s="39"/>
      <c r="BA99" s="39"/>
      <c r="BB99" s="39"/>
      <c r="BC99" s="39"/>
      <c r="BD99" s="39"/>
      <c r="BE99" s="37"/>
      <c r="BF99" s="26"/>
      <c r="BG99" s="84"/>
    </row>
    <row r="100" spans="1:59" ht="14.25" thickTop="1" thickBot="1">
      <c r="A100" s="629"/>
      <c r="B100" s="573" t="s">
        <v>219</v>
      </c>
      <c r="C100" s="571" t="s">
        <v>220</v>
      </c>
      <c r="D100" s="28" t="s">
        <v>21</v>
      </c>
      <c r="E100" s="29">
        <v>3</v>
      </c>
      <c r="F100" s="29">
        <v>3</v>
      </c>
      <c r="G100" s="29">
        <v>3</v>
      </c>
      <c r="H100" s="29">
        <v>3</v>
      </c>
      <c r="I100" s="29">
        <v>3</v>
      </c>
      <c r="J100" s="29">
        <v>3</v>
      </c>
      <c r="K100" s="29">
        <v>3</v>
      </c>
      <c r="L100" s="29">
        <v>3</v>
      </c>
      <c r="M100" s="29">
        <v>3</v>
      </c>
      <c r="N100" s="29">
        <v>3</v>
      </c>
      <c r="O100" s="29">
        <v>3</v>
      </c>
      <c r="P100" s="29">
        <v>3</v>
      </c>
      <c r="Q100" s="28">
        <v>3</v>
      </c>
      <c r="R100" s="125">
        <v>0</v>
      </c>
      <c r="S100" s="125">
        <v>0</v>
      </c>
      <c r="T100" s="125">
        <v>0</v>
      </c>
      <c r="U100" s="44"/>
      <c r="V100" s="32"/>
      <c r="W100" s="25"/>
      <c r="X100" s="32"/>
      <c r="Y100" s="246"/>
      <c r="Z100" s="246"/>
      <c r="AA100" s="246"/>
      <c r="AB100" s="246"/>
      <c r="AC100" s="246"/>
      <c r="AD100" s="246"/>
      <c r="AE100" s="246"/>
      <c r="AF100" s="246"/>
      <c r="AG100" s="246"/>
      <c r="AH100" s="246"/>
      <c r="AI100" s="246"/>
      <c r="AJ100" s="246"/>
      <c r="AK100" s="246"/>
      <c r="AL100" s="28"/>
      <c r="AM100" s="201">
        <v>8</v>
      </c>
      <c r="AN100" s="201">
        <v>8</v>
      </c>
      <c r="AO100" s="201">
        <v>8</v>
      </c>
      <c r="AP100" s="201">
        <v>8</v>
      </c>
      <c r="AQ100" s="201">
        <v>8</v>
      </c>
      <c r="AR100" s="201">
        <v>8</v>
      </c>
      <c r="AS100" s="201">
        <v>8</v>
      </c>
      <c r="AT100" s="201">
        <v>8</v>
      </c>
      <c r="AU100" s="201">
        <v>8</v>
      </c>
      <c r="AV100" s="201">
        <v>8</v>
      </c>
      <c r="AW100" s="31"/>
      <c r="AX100" s="31"/>
      <c r="AY100" s="31"/>
      <c r="AZ100" s="31"/>
      <c r="BA100" s="31"/>
      <c r="BB100" s="31"/>
      <c r="BC100" s="31"/>
      <c r="BD100" s="31"/>
      <c r="BE100" s="32"/>
      <c r="BF100" s="26">
        <f>SUM(E100:T100,Y100:AL100)</f>
        <v>39</v>
      </c>
      <c r="BG100" s="85"/>
    </row>
    <row r="101" spans="1:59" ht="14.25" thickTop="1" thickBot="1">
      <c r="A101" s="629"/>
      <c r="B101" s="574"/>
      <c r="C101" s="575"/>
      <c r="D101" s="50" t="s">
        <v>22</v>
      </c>
      <c r="E101" s="209">
        <v>1.5</v>
      </c>
      <c r="F101" s="209">
        <v>1.5</v>
      </c>
      <c r="G101" s="209">
        <v>1.5</v>
      </c>
      <c r="H101" s="209">
        <v>1.5</v>
      </c>
      <c r="I101" s="209">
        <v>1.5</v>
      </c>
      <c r="J101" s="209">
        <v>1.5</v>
      </c>
      <c r="K101" s="209">
        <v>1</v>
      </c>
      <c r="L101" s="209">
        <v>1</v>
      </c>
      <c r="M101" s="209">
        <v>1</v>
      </c>
      <c r="N101" s="209">
        <v>1</v>
      </c>
      <c r="O101" s="209">
        <v>1</v>
      </c>
      <c r="P101" s="209">
        <v>1</v>
      </c>
      <c r="Q101" s="209">
        <v>1</v>
      </c>
      <c r="R101" s="125">
        <v>0</v>
      </c>
      <c r="S101" s="125">
        <v>0</v>
      </c>
      <c r="T101" s="125">
        <v>0</v>
      </c>
      <c r="U101" s="135"/>
      <c r="V101" s="23"/>
      <c r="W101" s="23"/>
      <c r="X101" s="23"/>
      <c r="Y101" s="244"/>
      <c r="Z101" s="244"/>
      <c r="AA101" s="244"/>
      <c r="AB101" s="244"/>
      <c r="AC101" s="50"/>
      <c r="AD101" s="50"/>
      <c r="AE101" s="50"/>
      <c r="AF101" s="50"/>
      <c r="AG101" s="50"/>
      <c r="AH101" s="49"/>
      <c r="AI101" s="49"/>
      <c r="AJ101" s="49"/>
      <c r="AK101" s="49"/>
      <c r="AL101" s="50"/>
      <c r="AM101" s="201">
        <v>8</v>
      </c>
      <c r="AN101" s="201">
        <v>8</v>
      </c>
      <c r="AO101" s="201">
        <v>8</v>
      </c>
      <c r="AP101" s="201">
        <v>8</v>
      </c>
      <c r="AQ101" s="201">
        <v>8</v>
      </c>
      <c r="AR101" s="201">
        <v>8</v>
      </c>
      <c r="AS101" s="201">
        <v>8</v>
      </c>
      <c r="AT101" s="201">
        <v>8</v>
      </c>
      <c r="AU101" s="201">
        <v>8</v>
      </c>
      <c r="AV101" s="201">
        <v>8</v>
      </c>
      <c r="AW101" s="179"/>
      <c r="AX101" s="179"/>
      <c r="AY101" s="179"/>
      <c r="AZ101" s="179"/>
      <c r="BA101" s="179"/>
      <c r="BB101" s="179"/>
      <c r="BC101" s="179"/>
      <c r="BD101" s="179"/>
      <c r="BE101" s="23"/>
      <c r="BF101" s="105"/>
      <c r="BG101" s="212">
        <f>SUM(E101:U101,Y101:AL101)</f>
        <v>16</v>
      </c>
    </row>
    <row r="102" spans="1:59" ht="39.75" customHeight="1" thickTop="1" thickBot="1">
      <c r="A102" s="630"/>
      <c r="B102" s="585" t="s">
        <v>221</v>
      </c>
      <c r="C102" s="587" t="s">
        <v>237</v>
      </c>
      <c r="D102" s="20"/>
      <c r="E102" s="213"/>
      <c r="F102" s="213"/>
      <c r="G102" s="213"/>
      <c r="H102" s="213"/>
      <c r="I102" s="213"/>
      <c r="J102" s="213"/>
      <c r="K102" s="213"/>
      <c r="L102" s="213"/>
      <c r="M102" s="213"/>
      <c r="N102" s="213"/>
      <c r="O102" s="213"/>
      <c r="P102" s="213"/>
      <c r="Q102" s="213"/>
      <c r="R102" s="125">
        <v>0</v>
      </c>
      <c r="S102" s="125">
        <v>0</v>
      </c>
      <c r="T102" s="125">
        <v>0</v>
      </c>
      <c r="U102" s="165"/>
      <c r="V102" s="22"/>
      <c r="W102" s="22"/>
      <c r="X102" s="22"/>
      <c r="Y102" s="245"/>
      <c r="Z102" s="245"/>
      <c r="AA102" s="245"/>
      <c r="AB102" s="245"/>
      <c r="AC102" s="19"/>
      <c r="AD102" s="19"/>
      <c r="AE102" s="19"/>
      <c r="AF102" s="19"/>
      <c r="AG102" s="19"/>
      <c r="AH102" s="18"/>
      <c r="AI102" s="18"/>
      <c r="AJ102" s="18"/>
      <c r="AK102" s="18"/>
      <c r="AL102" s="19"/>
      <c r="AM102" s="201">
        <v>8</v>
      </c>
      <c r="AN102" s="201">
        <v>8</v>
      </c>
      <c r="AO102" s="201">
        <v>8</v>
      </c>
      <c r="AP102" s="201">
        <v>8</v>
      </c>
      <c r="AQ102" s="201">
        <v>8</v>
      </c>
      <c r="AR102" s="201">
        <v>8</v>
      </c>
      <c r="AS102" s="201">
        <v>8</v>
      </c>
      <c r="AT102" s="201">
        <v>8</v>
      </c>
      <c r="AU102" s="201">
        <v>8</v>
      </c>
      <c r="AV102" s="201">
        <v>8</v>
      </c>
      <c r="AW102" s="183"/>
      <c r="AX102" s="183"/>
      <c r="AY102" s="183"/>
      <c r="AZ102" s="183"/>
      <c r="BA102" s="183"/>
      <c r="BB102" s="183"/>
      <c r="BC102" s="183"/>
      <c r="BD102" s="183"/>
      <c r="BE102" s="22"/>
      <c r="BF102" s="21"/>
      <c r="BG102" s="215"/>
    </row>
    <row r="103" spans="1:59" ht="14.25" thickTop="1" thickBot="1">
      <c r="A103" s="630"/>
      <c r="B103" s="586"/>
      <c r="C103" s="588"/>
      <c r="D103" s="20"/>
      <c r="E103" s="213"/>
      <c r="F103" s="213"/>
      <c r="G103" s="213"/>
      <c r="H103" s="213"/>
      <c r="I103" s="213"/>
      <c r="J103" s="213"/>
      <c r="K103" s="213"/>
      <c r="L103" s="213"/>
      <c r="M103" s="213"/>
      <c r="N103" s="213"/>
      <c r="O103" s="213"/>
      <c r="P103" s="213"/>
      <c r="Q103" s="213"/>
      <c r="R103" s="125">
        <v>0</v>
      </c>
      <c r="S103" s="125">
        <v>0</v>
      </c>
      <c r="T103" s="125">
        <v>0</v>
      </c>
      <c r="U103" s="165"/>
      <c r="V103" s="22"/>
      <c r="W103" s="22"/>
      <c r="X103" s="22"/>
      <c r="Y103" s="245"/>
      <c r="Z103" s="245"/>
      <c r="AA103" s="245"/>
      <c r="AB103" s="245"/>
      <c r="AC103" s="19"/>
      <c r="AD103" s="19"/>
      <c r="AE103" s="19"/>
      <c r="AF103" s="19"/>
      <c r="AG103" s="19"/>
      <c r="AH103" s="18"/>
      <c r="AI103" s="18"/>
      <c r="AJ103" s="18"/>
      <c r="AK103" s="18"/>
      <c r="AL103" s="19"/>
      <c r="AM103" s="201">
        <v>8</v>
      </c>
      <c r="AN103" s="201">
        <v>8</v>
      </c>
      <c r="AO103" s="201">
        <v>8</v>
      </c>
      <c r="AP103" s="201">
        <v>8</v>
      </c>
      <c r="AQ103" s="201">
        <v>8</v>
      </c>
      <c r="AR103" s="201">
        <v>8</v>
      </c>
      <c r="AS103" s="201">
        <v>8</v>
      </c>
      <c r="AT103" s="201">
        <v>8</v>
      </c>
      <c r="AU103" s="201">
        <v>8</v>
      </c>
      <c r="AV103" s="201">
        <v>8</v>
      </c>
      <c r="AW103" s="183"/>
      <c r="AX103" s="183"/>
      <c r="AY103" s="183"/>
      <c r="AZ103" s="183"/>
      <c r="BA103" s="183"/>
      <c r="BB103" s="183"/>
      <c r="BC103" s="183"/>
      <c r="BD103" s="183"/>
      <c r="BE103" s="22"/>
      <c r="BF103" s="21"/>
      <c r="BG103" s="215"/>
    </row>
    <row r="104" spans="1:59" ht="39.75" customHeight="1" thickTop="1" thickBot="1">
      <c r="A104" s="629"/>
      <c r="B104" s="576" t="s">
        <v>171</v>
      </c>
      <c r="C104" s="589" t="s">
        <v>170</v>
      </c>
      <c r="D104" s="111" t="s">
        <v>21</v>
      </c>
      <c r="E104" s="154" t="e">
        <f>E106+E108+#REF!+#REF!+E110+#REF!</f>
        <v>#REF!</v>
      </c>
      <c r="F104" s="154" t="e">
        <f>F106+F108+#REF!+#REF!+F110+#REF!</f>
        <v>#REF!</v>
      </c>
      <c r="G104" s="154" t="e">
        <f>G106+G108+#REF!+#REF!+G110+#REF!</f>
        <v>#REF!</v>
      </c>
      <c r="H104" s="154" t="e">
        <f>H106+H108+#REF!+#REF!+H110+#REF!</f>
        <v>#REF!</v>
      </c>
      <c r="I104" s="154" t="e">
        <f>I106+I108+#REF!+#REF!+I110+#REF!</f>
        <v>#REF!</v>
      </c>
      <c r="J104" s="154" t="e">
        <f>J106+J108+#REF!+#REF!+J110+#REF!</f>
        <v>#REF!</v>
      </c>
      <c r="K104" s="154" t="e">
        <f>K106+K108+#REF!+#REF!+K110+#REF!</f>
        <v>#REF!</v>
      </c>
      <c r="L104" s="154" t="e">
        <f>L106+L108+#REF!+#REF!+L110+#REF!</f>
        <v>#REF!</v>
      </c>
      <c r="M104" s="154" t="e">
        <f>M106+M108+#REF!+#REF!+M110+#REF!</f>
        <v>#REF!</v>
      </c>
      <c r="N104" s="154" t="e">
        <f>N106+N108+#REF!+#REF!+N110+#REF!</f>
        <v>#REF!</v>
      </c>
      <c r="O104" s="154" t="e">
        <f>O106+O108+#REF!+#REF!+O110+#REF!</f>
        <v>#REF!</v>
      </c>
      <c r="P104" s="154" t="e">
        <f>P106+P108+#REF!+#REF!+P110+#REF!</f>
        <v>#REF!</v>
      </c>
      <c r="Q104" s="154" t="e">
        <f>Q106+Q108+#REF!+#REF!+Q110+#REF!</f>
        <v>#REF!</v>
      </c>
      <c r="R104" s="125">
        <v>0</v>
      </c>
      <c r="S104" s="125">
        <v>0</v>
      </c>
      <c r="T104" s="125">
        <v>0</v>
      </c>
      <c r="U104" s="41"/>
      <c r="V104" s="25"/>
      <c r="W104" s="25"/>
      <c r="X104" s="25"/>
      <c r="Y104" s="241"/>
      <c r="Z104" s="241"/>
      <c r="AA104" s="241"/>
      <c r="AB104" s="241"/>
      <c r="AC104" s="154" t="e">
        <f>AC106+AC108+#REF!+#REF!+AC110+#REF!</f>
        <v>#REF!</v>
      </c>
      <c r="AD104" s="154" t="e">
        <f>AD106+AD108+#REF!+#REF!+AD110+#REF!</f>
        <v>#REF!</v>
      </c>
      <c r="AE104" s="154" t="e">
        <f>AE106+AE108+#REF!+#REF!+AE110+#REF!</f>
        <v>#REF!</v>
      </c>
      <c r="AF104" s="154" t="e">
        <f>AF106+AF108+#REF!+#REF!+AF110+#REF!</f>
        <v>#REF!</v>
      </c>
      <c r="AG104" s="154" t="e">
        <f>AG106+AG108+#REF!+#REF!+AG110+#REF!</f>
        <v>#REF!</v>
      </c>
      <c r="AH104" s="154" t="e">
        <f>AH106+AH108+#REF!+#REF!+AH110+#REF!</f>
        <v>#REF!</v>
      </c>
      <c r="AI104" s="154" t="e">
        <f>AI106+AI108+#REF!+#REF!+AI110+#REF!</f>
        <v>#REF!</v>
      </c>
      <c r="AJ104" s="154" t="e">
        <f>AJ106+AJ108+#REF!+#REF!+AJ110+#REF!</f>
        <v>#REF!</v>
      </c>
      <c r="AK104" s="154" t="e">
        <f>AK106+AK108+#REF!+#REF!+AK110+#REF!</f>
        <v>#REF!</v>
      </c>
      <c r="AL104" s="154" t="e">
        <f>AL106+AL108+#REF!+#REF!+AL110+#REF!</f>
        <v>#REF!</v>
      </c>
      <c r="AM104" s="201">
        <v>8</v>
      </c>
      <c r="AN104" s="201">
        <v>8</v>
      </c>
      <c r="AO104" s="201">
        <v>8</v>
      </c>
      <c r="AP104" s="201">
        <v>8</v>
      </c>
      <c r="AQ104" s="201">
        <v>8</v>
      </c>
      <c r="AR104" s="201">
        <v>8</v>
      </c>
      <c r="AS104" s="201">
        <v>8</v>
      </c>
      <c r="AT104" s="201">
        <v>8</v>
      </c>
      <c r="AU104" s="201">
        <v>8</v>
      </c>
      <c r="AV104" s="201">
        <v>8</v>
      </c>
      <c r="AW104" s="24"/>
      <c r="AX104" s="24"/>
      <c r="AY104" s="24"/>
      <c r="AZ104" s="24"/>
      <c r="BA104" s="24"/>
      <c r="BB104" s="24"/>
      <c r="BC104" s="24"/>
      <c r="BD104" s="24"/>
      <c r="BE104" s="25"/>
      <c r="BF104" s="154" t="e">
        <f>BF106+BF108+#REF!+#REF!+BF110+#REF!</f>
        <v>#REF!</v>
      </c>
      <c r="BG104" s="97"/>
    </row>
    <row r="105" spans="1:59" ht="15" thickTop="1" thickBot="1">
      <c r="A105" s="629"/>
      <c r="B105" s="577"/>
      <c r="C105" s="590" t="s">
        <v>30</v>
      </c>
      <c r="D105" s="47" t="s">
        <v>22</v>
      </c>
      <c r="E105" s="101" t="e">
        <f>E107+E109+#REF!+#REF!+E111+#REF!</f>
        <v>#REF!</v>
      </c>
      <c r="F105" s="101" t="e">
        <f>F107+F109+#REF!+#REF!+F111+#REF!</f>
        <v>#REF!</v>
      </c>
      <c r="G105" s="101" t="e">
        <f>G107+G109+#REF!+#REF!+G111+#REF!</f>
        <v>#REF!</v>
      </c>
      <c r="H105" s="101" t="e">
        <f>H107+H109+#REF!+#REF!+H111+#REF!</f>
        <v>#REF!</v>
      </c>
      <c r="I105" s="101" t="e">
        <f>I107+I109+#REF!+#REF!+I111+#REF!</f>
        <v>#REF!</v>
      </c>
      <c r="J105" s="101" t="e">
        <f>J107+J109+#REF!+#REF!+J111+#REF!</f>
        <v>#REF!</v>
      </c>
      <c r="K105" s="101" t="e">
        <f>K107+K109+#REF!+#REF!+K111+#REF!</f>
        <v>#REF!</v>
      </c>
      <c r="L105" s="101" t="e">
        <f>L107+L109+#REF!+#REF!+L111+#REF!</f>
        <v>#REF!</v>
      </c>
      <c r="M105" s="101" t="e">
        <f>M107+M109+#REF!+#REF!+M111+#REF!</f>
        <v>#REF!</v>
      </c>
      <c r="N105" s="101" t="e">
        <f>N107+N109+#REF!+#REF!+N111+#REF!</f>
        <v>#REF!</v>
      </c>
      <c r="O105" s="101" t="e">
        <f>O107+O109+#REF!+#REF!+O111+#REF!</f>
        <v>#REF!</v>
      </c>
      <c r="P105" s="101" t="e">
        <f>P107+P109+#REF!+#REF!+P111+#REF!</f>
        <v>#REF!</v>
      </c>
      <c r="Q105" s="101" t="e">
        <f>Q107+Q109+#REF!+#REF!+Q111+#REF!</f>
        <v>#REF!</v>
      </c>
      <c r="R105" s="125">
        <v>0</v>
      </c>
      <c r="S105" s="125">
        <v>0</v>
      </c>
      <c r="T105" s="125">
        <v>0</v>
      </c>
      <c r="U105" s="36"/>
      <c r="V105" s="37"/>
      <c r="W105" s="37"/>
      <c r="X105" s="37"/>
      <c r="Y105" s="242"/>
      <c r="Z105" s="242"/>
      <c r="AA105" s="242"/>
      <c r="AB105" s="242"/>
      <c r="AC105" s="101" t="e">
        <f>AC107+AC109+#REF!+#REF!+AC111+#REF!</f>
        <v>#REF!</v>
      </c>
      <c r="AD105" s="101" t="e">
        <f>AD107+AD109+#REF!+#REF!+AD111+#REF!</f>
        <v>#REF!</v>
      </c>
      <c r="AE105" s="101" t="e">
        <f>AE107+AE109+#REF!+#REF!+AE111+#REF!</f>
        <v>#REF!</v>
      </c>
      <c r="AF105" s="101" t="e">
        <f>AF107+AF109+#REF!+#REF!+AF111+#REF!</f>
        <v>#REF!</v>
      </c>
      <c r="AG105" s="101" t="e">
        <f>AG107+AG109+#REF!+#REF!+AG111+#REF!</f>
        <v>#REF!</v>
      </c>
      <c r="AH105" s="101" t="e">
        <f>AH107+AH109+#REF!+#REF!+AH111+#REF!</f>
        <v>#REF!</v>
      </c>
      <c r="AI105" s="101" t="e">
        <f>AI107+AI109+#REF!+#REF!+AI111+#REF!</f>
        <v>#REF!</v>
      </c>
      <c r="AJ105" s="101" t="e">
        <f>AJ107+AJ109+#REF!+#REF!+AJ111+#REF!</f>
        <v>#REF!</v>
      </c>
      <c r="AK105" s="101" t="e">
        <f>AK107+AK109+#REF!+#REF!+AK111+#REF!</f>
        <v>#REF!</v>
      </c>
      <c r="AL105" s="101" t="e">
        <f>AL107+AL109+#REF!+#REF!+AL111+#REF!</f>
        <v>#REF!</v>
      </c>
      <c r="AM105" s="201">
        <v>8</v>
      </c>
      <c r="AN105" s="201">
        <v>8</v>
      </c>
      <c r="AO105" s="201">
        <v>8</v>
      </c>
      <c r="AP105" s="201">
        <v>8</v>
      </c>
      <c r="AQ105" s="201">
        <v>8</v>
      </c>
      <c r="AR105" s="201">
        <v>8</v>
      </c>
      <c r="AS105" s="201">
        <v>8</v>
      </c>
      <c r="AT105" s="201">
        <v>8</v>
      </c>
      <c r="AU105" s="201">
        <v>8</v>
      </c>
      <c r="AV105" s="201">
        <v>8</v>
      </c>
      <c r="AW105" s="39"/>
      <c r="AX105" s="39"/>
      <c r="AY105" s="39"/>
      <c r="AZ105" s="39"/>
      <c r="BA105" s="39"/>
      <c r="BB105" s="39"/>
      <c r="BC105" s="39"/>
      <c r="BD105" s="39"/>
      <c r="BE105" s="37"/>
      <c r="BF105" s="40"/>
      <c r="BG105" s="84" t="e">
        <f>SUM(BG107,BG109,#REF!,#REF!,BG111,#REF!)</f>
        <v>#REF!</v>
      </c>
    </row>
    <row r="106" spans="1:59" ht="39.75" customHeight="1" thickTop="1" thickBot="1">
      <c r="A106" s="629"/>
      <c r="B106" s="573" t="s">
        <v>179</v>
      </c>
      <c r="C106" s="571" t="s">
        <v>225</v>
      </c>
      <c r="D106" s="28" t="s">
        <v>21</v>
      </c>
      <c r="E106" s="29">
        <v>6</v>
      </c>
      <c r="F106" s="29">
        <v>6</v>
      </c>
      <c r="G106" s="29">
        <v>6</v>
      </c>
      <c r="H106" s="29">
        <v>6</v>
      </c>
      <c r="I106" s="29">
        <v>6</v>
      </c>
      <c r="J106" s="29">
        <v>6</v>
      </c>
      <c r="K106" s="29">
        <v>6</v>
      </c>
      <c r="L106" s="29">
        <v>6</v>
      </c>
      <c r="M106" s="29">
        <v>6</v>
      </c>
      <c r="N106" s="29">
        <v>6</v>
      </c>
      <c r="O106" s="29">
        <v>6</v>
      </c>
      <c r="P106" s="29">
        <v>6</v>
      </c>
      <c r="Q106" s="29">
        <v>6</v>
      </c>
      <c r="R106" s="125">
        <v>0</v>
      </c>
      <c r="S106" s="125">
        <v>0</v>
      </c>
      <c r="T106" s="125">
        <v>0</v>
      </c>
      <c r="U106" s="44"/>
      <c r="V106" s="32"/>
      <c r="W106" s="32"/>
      <c r="X106" s="32"/>
      <c r="Y106" s="243"/>
      <c r="Z106" s="243"/>
      <c r="AA106" s="243"/>
      <c r="AB106" s="243"/>
      <c r="AC106" s="28"/>
      <c r="AD106" s="28"/>
      <c r="AE106" s="28"/>
      <c r="AF106" s="28"/>
      <c r="AG106" s="28"/>
      <c r="AH106" s="29"/>
      <c r="AI106" s="29"/>
      <c r="AJ106" s="29"/>
      <c r="AK106" s="29"/>
      <c r="AL106" s="28"/>
      <c r="AM106" s="201">
        <v>8</v>
      </c>
      <c r="AN106" s="201">
        <v>8</v>
      </c>
      <c r="AO106" s="201">
        <v>8</v>
      </c>
      <c r="AP106" s="201">
        <v>8</v>
      </c>
      <c r="AQ106" s="201">
        <v>8</v>
      </c>
      <c r="AR106" s="201">
        <v>8</v>
      </c>
      <c r="AS106" s="201">
        <v>8</v>
      </c>
      <c r="AT106" s="201">
        <v>8</v>
      </c>
      <c r="AU106" s="201">
        <v>8</v>
      </c>
      <c r="AV106" s="201">
        <v>8</v>
      </c>
      <c r="AW106" s="24"/>
      <c r="AX106" s="31"/>
      <c r="AY106" s="31"/>
      <c r="AZ106" s="31"/>
      <c r="BA106" s="31"/>
      <c r="BB106" s="31"/>
      <c r="BC106" s="31"/>
      <c r="BD106" s="31"/>
      <c r="BE106" s="32"/>
      <c r="BF106" s="26">
        <f>SUM(E106:T106)</f>
        <v>78</v>
      </c>
      <c r="BG106" s="85"/>
    </row>
    <row r="107" spans="1:59" ht="14.25" thickTop="1" thickBot="1">
      <c r="A107" s="629"/>
      <c r="B107" s="591"/>
      <c r="C107" s="572"/>
      <c r="D107" s="35" t="s">
        <v>22</v>
      </c>
      <c r="E107" s="100">
        <v>3</v>
      </c>
      <c r="F107" s="100">
        <v>3</v>
      </c>
      <c r="G107" s="100">
        <v>3</v>
      </c>
      <c r="H107" s="100">
        <v>3</v>
      </c>
      <c r="I107" s="100">
        <v>3</v>
      </c>
      <c r="J107" s="100">
        <v>3</v>
      </c>
      <c r="K107" s="100">
        <v>3</v>
      </c>
      <c r="L107" s="100">
        <v>3</v>
      </c>
      <c r="M107" s="100">
        <v>3</v>
      </c>
      <c r="N107" s="100">
        <v>3</v>
      </c>
      <c r="O107" s="100">
        <v>2</v>
      </c>
      <c r="P107" s="100">
        <v>2</v>
      </c>
      <c r="Q107" s="100">
        <v>2</v>
      </c>
      <c r="R107" s="125">
        <v>0</v>
      </c>
      <c r="S107" s="125">
        <v>0</v>
      </c>
      <c r="T107" s="125">
        <v>0</v>
      </c>
      <c r="U107" s="36"/>
      <c r="V107" s="37"/>
      <c r="W107" s="37"/>
      <c r="X107" s="37"/>
      <c r="Y107" s="242"/>
      <c r="Z107" s="242"/>
      <c r="AA107" s="242"/>
      <c r="AB107" s="242"/>
      <c r="AC107" s="35"/>
      <c r="AD107" s="35"/>
      <c r="AE107" s="35"/>
      <c r="AF107" s="35"/>
      <c r="AG107" s="35"/>
      <c r="AH107" s="65"/>
      <c r="AI107" s="65"/>
      <c r="AJ107" s="65"/>
      <c r="AK107" s="65"/>
      <c r="AL107" s="35"/>
      <c r="AM107" s="201">
        <v>8</v>
      </c>
      <c r="AN107" s="201">
        <v>8</v>
      </c>
      <c r="AO107" s="201">
        <v>8</v>
      </c>
      <c r="AP107" s="201">
        <v>8</v>
      </c>
      <c r="AQ107" s="201">
        <v>8</v>
      </c>
      <c r="AR107" s="201">
        <v>8</v>
      </c>
      <c r="AS107" s="201">
        <v>8</v>
      </c>
      <c r="AT107" s="201">
        <v>8</v>
      </c>
      <c r="AU107" s="201">
        <v>8</v>
      </c>
      <c r="AV107" s="201">
        <v>8</v>
      </c>
      <c r="AW107" s="39"/>
      <c r="AX107" s="39"/>
      <c r="AY107" s="39"/>
      <c r="AZ107" s="39"/>
      <c r="BA107" s="39"/>
      <c r="BB107" s="39"/>
      <c r="BC107" s="39"/>
      <c r="BD107" s="39"/>
      <c r="BE107" s="37"/>
      <c r="BF107" s="40"/>
      <c r="BG107" s="104">
        <f>SUM(E107:U107,Y107:AL107)</f>
        <v>36</v>
      </c>
    </row>
    <row r="108" spans="1:59" ht="12.75" customHeight="1" thickTop="1" thickBot="1">
      <c r="A108" s="629"/>
      <c r="B108" s="573" t="s">
        <v>186</v>
      </c>
      <c r="C108" s="571" t="s">
        <v>189</v>
      </c>
      <c r="D108" s="28" t="s">
        <v>21</v>
      </c>
      <c r="E108" s="29">
        <v>2</v>
      </c>
      <c r="F108" s="29">
        <v>2</v>
      </c>
      <c r="G108" s="29">
        <v>2</v>
      </c>
      <c r="H108" s="29">
        <v>2</v>
      </c>
      <c r="I108" s="29">
        <v>2</v>
      </c>
      <c r="J108" s="29">
        <v>2</v>
      </c>
      <c r="K108" s="29">
        <v>2</v>
      </c>
      <c r="L108" s="29">
        <v>2</v>
      </c>
      <c r="M108" s="29">
        <v>2</v>
      </c>
      <c r="N108" s="29">
        <v>2</v>
      </c>
      <c r="O108" s="29">
        <v>1</v>
      </c>
      <c r="P108" s="29">
        <v>1</v>
      </c>
      <c r="Q108" s="28">
        <v>1</v>
      </c>
      <c r="R108" s="125">
        <v>0</v>
      </c>
      <c r="S108" s="125">
        <v>0</v>
      </c>
      <c r="T108" s="125">
        <v>0</v>
      </c>
      <c r="U108" s="44"/>
      <c r="V108" s="32"/>
      <c r="W108" s="32"/>
      <c r="X108" s="32"/>
      <c r="Y108" s="243"/>
      <c r="Z108" s="243"/>
      <c r="AA108" s="243"/>
      <c r="AB108" s="243"/>
      <c r="AC108" s="28"/>
      <c r="AD108" s="28"/>
      <c r="AE108" s="28"/>
      <c r="AF108" s="28"/>
      <c r="AG108" s="28"/>
      <c r="AH108" s="29"/>
      <c r="AI108" s="29"/>
      <c r="AJ108" s="29"/>
      <c r="AK108" s="29"/>
      <c r="AL108" s="28"/>
      <c r="AM108" s="201">
        <v>8</v>
      </c>
      <c r="AN108" s="201">
        <v>8</v>
      </c>
      <c r="AO108" s="201">
        <v>8</v>
      </c>
      <c r="AP108" s="201">
        <v>8</v>
      </c>
      <c r="AQ108" s="201">
        <v>8</v>
      </c>
      <c r="AR108" s="201">
        <v>8</v>
      </c>
      <c r="AS108" s="201">
        <v>8</v>
      </c>
      <c r="AT108" s="201">
        <v>8</v>
      </c>
      <c r="AU108" s="201">
        <v>8</v>
      </c>
      <c r="AV108" s="201">
        <v>8</v>
      </c>
      <c r="AW108" s="31"/>
      <c r="AX108" s="31"/>
      <c r="AY108" s="31"/>
      <c r="AZ108" s="31"/>
      <c r="BA108" s="31"/>
      <c r="BB108" s="31"/>
      <c r="BC108" s="31"/>
      <c r="BD108" s="31"/>
      <c r="BE108" s="32"/>
      <c r="BF108" s="26">
        <f>SUM(E108:T108)</f>
        <v>23</v>
      </c>
      <c r="BG108" s="85"/>
    </row>
    <row r="109" spans="1:59" ht="14.25" thickTop="1" thickBot="1">
      <c r="A109" s="629"/>
      <c r="B109" s="591"/>
      <c r="C109" s="572"/>
      <c r="D109" s="35" t="s">
        <v>22</v>
      </c>
      <c r="E109" s="100">
        <v>1</v>
      </c>
      <c r="F109" s="100">
        <v>1</v>
      </c>
      <c r="G109" s="100">
        <v>1</v>
      </c>
      <c r="H109" s="100">
        <v>1</v>
      </c>
      <c r="I109" s="100">
        <v>1</v>
      </c>
      <c r="J109" s="100">
        <v>1</v>
      </c>
      <c r="K109" s="100">
        <v>1</v>
      </c>
      <c r="L109" s="100">
        <v>1</v>
      </c>
      <c r="M109" s="100">
        <v>1</v>
      </c>
      <c r="N109" s="100">
        <v>1</v>
      </c>
      <c r="O109" s="100"/>
      <c r="P109" s="100"/>
      <c r="Q109" s="100"/>
      <c r="R109" s="125">
        <v>0</v>
      </c>
      <c r="S109" s="125">
        <v>0</v>
      </c>
      <c r="T109" s="125">
        <v>0</v>
      </c>
      <c r="U109" s="36"/>
      <c r="V109" s="37"/>
      <c r="W109" s="37"/>
      <c r="X109" s="37"/>
      <c r="Y109" s="242"/>
      <c r="Z109" s="242"/>
      <c r="AA109" s="242"/>
      <c r="AB109" s="242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201">
        <v>8</v>
      </c>
      <c r="AN109" s="201">
        <v>8</v>
      </c>
      <c r="AO109" s="201">
        <v>8</v>
      </c>
      <c r="AP109" s="201">
        <v>8</v>
      </c>
      <c r="AQ109" s="201">
        <v>8</v>
      </c>
      <c r="AR109" s="201">
        <v>8</v>
      </c>
      <c r="AS109" s="201">
        <v>8</v>
      </c>
      <c r="AT109" s="201">
        <v>8</v>
      </c>
      <c r="AU109" s="201">
        <v>8</v>
      </c>
      <c r="AV109" s="201">
        <v>8</v>
      </c>
      <c r="AW109" s="39"/>
      <c r="AX109" s="39"/>
      <c r="AY109" s="39"/>
      <c r="AZ109" s="39"/>
      <c r="BA109" s="39"/>
      <c r="BB109" s="39"/>
      <c r="BC109" s="39"/>
      <c r="BD109" s="39"/>
      <c r="BE109" s="37"/>
      <c r="BF109" s="40"/>
      <c r="BG109" s="104">
        <f>SUM(E109:U109,Y109:AL109)</f>
        <v>10</v>
      </c>
    </row>
    <row r="110" spans="1:59" ht="39.75" customHeight="1" thickTop="1" thickBot="1">
      <c r="A110" s="629"/>
      <c r="B110" s="583" t="s">
        <v>188</v>
      </c>
      <c r="C110" s="592" t="s">
        <v>190</v>
      </c>
      <c r="D110" s="28" t="s">
        <v>21</v>
      </c>
      <c r="E110" s="29"/>
      <c r="F110" s="29"/>
      <c r="G110" s="29"/>
      <c r="H110" s="29"/>
      <c r="I110" s="29"/>
      <c r="J110" s="29"/>
      <c r="K110" s="29"/>
      <c r="L110" s="28"/>
      <c r="M110" s="28"/>
      <c r="N110" s="28"/>
      <c r="O110" s="28"/>
      <c r="P110" s="28"/>
      <c r="Q110" s="28"/>
      <c r="R110" s="125">
        <v>0</v>
      </c>
      <c r="S110" s="125">
        <v>0</v>
      </c>
      <c r="T110" s="125">
        <v>0</v>
      </c>
      <c r="U110" s="44"/>
      <c r="V110" s="32"/>
      <c r="W110" s="32"/>
      <c r="X110" s="32"/>
      <c r="Y110" s="246">
        <v>5</v>
      </c>
      <c r="Z110" s="246">
        <v>5</v>
      </c>
      <c r="AA110" s="246">
        <v>5</v>
      </c>
      <c r="AB110" s="246">
        <v>5</v>
      </c>
      <c r="AC110" s="246">
        <v>5</v>
      </c>
      <c r="AD110" s="246">
        <v>5</v>
      </c>
      <c r="AE110" s="246">
        <v>5</v>
      </c>
      <c r="AF110" s="246">
        <v>5</v>
      </c>
      <c r="AG110" s="246">
        <v>5</v>
      </c>
      <c r="AH110" s="246">
        <v>5</v>
      </c>
      <c r="AI110" s="246">
        <v>5</v>
      </c>
      <c r="AJ110" s="246">
        <v>5</v>
      </c>
      <c r="AK110" s="246">
        <v>4</v>
      </c>
      <c r="AL110" s="246">
        <v>4</v>
      </c>
      <c r="AM110" s="201">
        <v>8</v>
      </c>
      <c r="AN110" s="201">
        <v>8</v>
      </c>
      <c r="AO110" s="201">
        <v>8</v>
      </c>
      <c r="AP110" s="201">
        <v>8</v>
      </c>
      <c r="AQ110" s="201">
        <v>8</v>
      </c>
      <c r="AR110" s="201">
        <v>8</v>
      </c>
      <c r="AS110" s="201">
        <v>8</v>
      </c>
      <c r="AT110" s="201">
        <v>8</v>
      </c>
      <c r="AU110" s="201">
        <v>8</v>
      </c>
      <c r="AV110" s="201">
        <v>8</v>
      </c>
      <c r="AW110" s="31"/>
      <c r="AX110" s="31"/>
      <c r="AY110" s="31"/>
      <c r="AZ110" s="31"/>
      <c r="BA110" s="31"/>
      <c r="BB110" s="31"/>
      <c r="BC110" s="31"/>
      <c r="BD110" s="31"/>
      <c r="BE110" s="32"/>
      <c r="BF110" s="26">
        <f>SUM(E110:T110,Y110:AL110)</f>
        <v>68</v>
      </c>
      <c r="BG110" s="85"/>
    </row>
    <row r="111" spans="1:59" ht="14.25" thickTop="1" thickBot="1">
      <c r="A111" s="629"/>
      <c r="B111" s="584"/>
      <c r="C111" s="593"/>
      <c r="D111" s="35" t="s">
        <v>22</v>
      </c>
      <c r="E111" s="65"/>
      <c r="F111" s="65"/>
      <c r="G111" s="65"/>
      <c r="H111" s="65"/>
      <c r="I111" s="65"/>
      <c r="J111" s="65"/>
      <c r="K111" s="65"/>
      <c r="L111" s="35"/>
      <c r="M111" s="35"/>
      <c r="N111" s="35"/>
      <c r="O111" s="35"/>
      <c r="P111" s="35"/>
      <c r="Q111" s="35"/>
      <c r="R111" s="125">
        <v>0</v>
      </c>
      <c r="S111" s="125">
        <v>0</v>
      </c>
      <c r="T111" s="125">
        <v>0</v>
      </c>
      <c r="U111" s="36"/>
      <c r="V111" s="37"/>
      <c r="W111" s="37"/>
      <c r="X111" s="37"/>
      <c r="Y111" s="247">
        <v>2.5</v>
      </c>
      <c r="Z111" s="247">
        <v>2.5</v>
      </c>
      <c r="AA111" s="247">
        <v>2.5</v>
      </c>
      <c r="AB111" s="247">
        <v>2.5</v>
      </c>
      <c r="AC111" s="247">
        <v>2.5</v>
      </c>
      <c r="AD111" s="247">
        <v>2.5</v>
      </c>
      <c r="AE111" s="247">
        <v>2.5</v>
      </c>
      <c r="AF111" s="247">
        <v>2.5</v>
      </c>
      <c r="AG111" s="247">
        <v>2.5</v>
      </c>
      <c r="AH111" s="247">
        <v>2.5</v>
      </c>
      <c r="AI111" s="247">
        <v>2.5</v>
      </c>
      <c r="AJ111" s="247">
        <v>2.5</v>
      </c>
      <c r="AK111" s="247">
        <v>2</v>
      </c>
      <c r="AL111" s="247">
        <v>2</v>
      </c>
      <c r="AM111" s="201">
        <v>8</v>
      </c>
      <c r="AN111" s="201">
        <v>8</v>
      </c>
      <c r="AO111" s="201">
        <v>8</v>
      </c>
      <c r="AP111" s="201">
        <v>8</v>
      </c>
      <c r="AQ111" s="201">
        <v>8</v>
      </c>
      <c r="AR111" s="201">
        <v>8</v>
      </c>
      <c r="AS111" s="201">
        <v>8</v>
      </c>
      <c r="AT111" s="201">
        <v>8</v>
      </c>
      <c r="AU111" s="201">
        <v>8</v>
      </c>
      <c r="AV111" s="201">
        <v>8</v>
      </c>
      <c r="AW111" s="39"/>
      <c r="AX111" s="39"/>
      <c r="AY111" s="39"/>
      <c r="AZ111" s="39"/>
      <c r="BA111" s="39"/>
      <c r="BB111" s="39"/>
      <c r="BC111" s="39"/>
      <c r="BD111" s="39"/>
      <c r="BE111" s="37"/>
      <c r="BF111" s="40"/>
      <c r="BG111" s="104">
        <f>SUM(E111:U111,Y111:AL111)</f>
        <v>34</v>
      </c>
    </row>
    <row r="112" spans="1:59" ht="39.75" customHeight="1" thickTop="1" thickBot="1">
      <c r="A112" s="629"/>
      <c r="B112" s="653" t="s">
        <v>181</v>
      </c>
      <c r="C112" s="600" t="s">
        <v>34</v>
      </c>
      <c r="D112" s="45" t="s">
        <v>21</v>
      </c>
      <c r="E112" s="64">
        <f t="shared" ref="E112:Q112" si="25">E114+E122+E128</f>
        <v>8</v>
      </c>
      <c r="F112" s="64">
        <f t="shared" si="25"/>
        <v>8</v>
      </c>
      <c r="G112" s="64">
        <f t="shared" si="25"/>
        <v>8</v>
      </c>
      <c r="H112" s="64">
        <f t="shared" si="25"/>
        <v>8</v>
      </c>
      <c r="I112" s="64">
        <f t="shared" si="25"/>
        <v>8</v>
      </c>
      <c r="J112" s="64">
        <f t="shared" si="25"/>
        <v>8</v>
      </c>
      <c r="K112" s="64">
        <f t="shared" si="25"/>
        <v>8</v>
      </c>
      <c r="L112" s="64">
        <f t="shared" si="25"/>
        <v>8</v>
      </c>
      <c r="M112" s="64">
        <f t="shared" si="25"/>
        <v>8</v>
      </c>
      <c r="N112" s="64">
        <f t="shared" si="25"/>
        <v>8</v>
      </c>
      <c r="O112" s="64">
        <f t="shared" si="25"/>
        <v>8</v>
      </c>
      <c r="P112" s="64">
        <f t="shared" si="25"/>
        <v>8</v>
      </c>
      <c r="Q112" s="64">
        <f t="shared" si="25"/>
        <v>8</v>
      </c>
      <c r="R112" s="125">
        <v>0</v>
      </c>
      <c r="S112" s="125">
        <v>0</v>
      </c>
      <c r="T112" s="125">
        <v>0</v>
      </c>
      <c r="U112" s="44"/>
      <c r="V112" s="32"/>
      <c r="W112" s="32"/>
      <c r="X112" s="32"/>
      <c r="Y112" s="243"/>
      <c r="Z112" s="243"/>
      <c r="AA112" s="243"/>
      <c r="AB112" s="243"/>
      <c r="AC112" s="64">
        <f t="shared" ref="AC112:AL112" si="26">AC118+AC124+AC130</f>
        <v>6</v>
      </c>
      <c r="AD112" s="64">
        <f t="shared" si="26"/>
        <v>6</v>
      </c>
      <c r="AE112" s="64">
        <f t="shared" si="26"/>
        <v>6</v>
      </c>
      <c r="AF112" s="64">
        <f t="shared" si="26"/>
        <v>6</v>
      </c>
      <c r="AG112" s="64">
        <f t="shared" si="26"/>
        <v>6</v>
      </c>
      <c r="AH112" s="64">
        <f t="shared" si="26"/>
        <v>6</v>
      </c>
      <c r="AI112" s="64">
        <f t="shared" si="26"/>
        <v>6</v>
      </c>
      <c r="AJ112" s="64">
        <f t="shared" si="26"/>
        <v>6</v>
      </c>
      <c r="AK112" s="64">
        <f t="shared" si="26"/>
        <v>6</v>
      </c>
      <c r="AL112" s="64">
        <f t="shared" si="26"/>
        <v>6</v>
      </c>
      <c r="AM112" s="201">
        <v>8</v>
      </c>
      <c r="AN112" s="201">
        <v>8</v>
      </c>
      <c r="AO112" s="201">
        <v>8</v>
      </c>
      <c r="AP112" s="201">
        <v>8</v>
      </c>
      <c r="AQ112" s="201">
        <v>8</v>
      </c>
      <c r="AR112" s="201">
        <v>8</v>
      </c>
      <c r="AS112" s="201">
        <v>8</v>
      </c>
      <c r="AT112" s="201">
        <v>8</v>
      </c>
      <c r="AU112" s="201">
        <v>8</v>
      </c>
      <c r="AV112" s="201">
        <v>8</v>
      </c>
      <c r="AW112" s="31"/>
      <c r="AX112" s="31"/>
      <c r="AY112" s="31"/>
      <c r="AZ112" s="31"/>
      <c r="BA112" s="31"/>
      <c r="BB112" s="31"/>
      <c r="BC112" s="31"/>
      <c r="BD112" s="31"/>
      <c r="BE112" s="32"/>
      <c r="BF112" s="46">
        <f>SUM(BF116,BF118,BF124,BF130)</f>
        <v>227</v>
      </c>
      <c r="BG112" s="85"/>
    </row>
    <row r="113" spans="1:59" ht="15" thickTop="1" thickBot="1">
      <c r="A113" s="629"/>
      <c r="B113" s="577"/>
      <c r="C113" s="579"/>
      <c r="D113" s="47" t="s">
        <v>22</v>
      </c>
      <c r="E113" s="101">
        <f>E115</f>
        <v>4</v>
      </c>
      <c r="F113" s="101">
        <f t="shared" ref="F113:Q113" si="27">F115</f>
        <v>4</v>
      </c>
      <c r="G113" s="101">
        <f t="shared" si="27"/>
        <v>4</v>
      </c>
      <c r="H113" s="101">
        <f t="shared" si="27"/>
        <v>4</v>
      </c>
      <c r="I113" s="101">
        <f t="shared" si="27"/>
        <v>4</v>
      </c>
      <c r="J113" s="101">
        <f t="shared" si="27"/>
        <v>4</v>
      </c>
      <c r="K113" s="101">
        <f t="shared" si="27"/>
        <v>4</v>
      </c>
      <c r="L113" s="101">
        <f t="shared" si="27"/>
        <v>4</v>
      </c>
      <c r="M113" s="101">
        <f t="shared" si="27"/>
        <v>4</v>
      </c>
      <c r="N113" s="101">
        <f t="shared" si="27"/>
        <v>4</v>
      </c>
      <c r="O113" s="101">
        <f t="shared" si="27"/>
        <v>4</v>
      </c>
      <c r="P113" s="101">
        <f t="shared" si="27"/>
        <v>4</v>
      </c>
      <c r="Q113" s="101">
        <f t="shared" si="27"/>
        <v>4</v>
      </c>
      <c r="R113" s="125">
        <v>0</v>
      </c>
      <c r="S113" s="125">
        <v>0</v>
      </c>
      <c r="T113" s="125">
        <v>0</v>
      </c>
      <c r="U113" s="36"/>
      <c r="V113" s="37"/>
      <c r="W113" s="37"/>
      <c r="X113" s="37"/>
      <c r="Y113" s="242"/>
      <c r="Z113" s="242"/>
      <c r="AA113" s="242"/>
      <c r="AB113" s="242"/>
      <c r="AC113" s="101">
        <f>SUM(AC131,AC125,AC119)</f>
        <v>3</v>
      </c>
      <c r="AD113" s="101">
        <f t="shared" ref="AD113:AL113" si="28">SUM(AD131,AD125,AD119)</f>
        <v>3</v>
      </c>
      <c r="AE113" s="101">
        <f t="shared" si="28"/>
        <v>3</v>
      </c>
      <c r="AF113" s="101">
        <f t="shared" si="28"/>
        <v>3</v>
      </c>
      <c r="AG113" s="101">
        <f t="shared" si="28"/>
        <v>3</v>
      </c>
      <c r="AH113" s="101">
        <f t="shared" si="28"/>
        <v>3</v>
      </c>
      <c r="AI113" s="101">
        <f t="shared" si="28"/>
        <v>3</v>
      </c>
      <c r="AJ113" s="101">
        <f t="shared" si="28"/>
        <v>3</v>
      </c>
      <c r="AK113" s="101">
        <f t="shared" si="28"/>
        <v>3</v>
      </c>
      <c r="AL113" s="101">
        <f t="shared" si="28"/>
        <v>3</v>
      </c>
      <c r="AM113" s="201">
        <v>8</v>
      </c>
      <c r="AN113" s="201">
        <v>8</v>
      </c>
      <c r="AO113" s="201">
        <v>8</v>
      </c>
      <c r="AP113" s="201">
        <v>8</v>
      </c>
      <c r="AQ113" s="201">
        <v>8</v>
      </c>
      <c r="AR113" s="201">
        <v>8</v>
      </c>
      <c r="AS113" s="201">
        <v>8</v>
      </c>
      <c r="AT113" s="201">
        <v>8</v>
      </c>
      <c r="AU113" s="201">
        <v>8</v>
      </c>
      <c r="AV113" s="201">
        <v>8</v>
      </c>
      <c r="AW113" s="39"/>
      <c r="AX113" s="39"/>
      <c r="AY113" s="39"/>
      <c r="AZ113" s="39"/>
      <c r="BA113" s="39"/>
      <c r="BB113" s="39"/>
      <c r="BC113" s="39"/>
      <c r="BD113" s="39"/>
      <c r="BE113" s="37"/>
      <c r="BF113" s="40"/>
      <c r="BG113" s="84">
        <f>SUM(BG131,BG125,BG119,BG117)</f>
        <v>120</v>
      </c>
    </row>
    <row r="114" spans="1:59" ht="39.75" customHeight="1" thickTop="1" thickBot="1">
      <c r="A114" s="629"/>
      <c r="B114" s="654" t="s">
        <v>182</v>
      </c>
      <c r="C114" s="606" t="s">
        <v>227</v>
      </c>
      <c r="D114" s="88" t="s">
        <v>21</v>
      </c>
      <c r="E114" s="88">
        <f>E118+E116</f>
        <v>8</v>
      </c>
      <c r="F114" s="88">
        <f t="shared" ref="F114:Q114" si="29">F118+F116</f>
        <v>8</v>
      </c>
      <c r="G114" s="88">
        <f t="shared" si="29"/>
        <v>8</v>
      </c>
      <c r="H114" s="88">
        <f t="shared" si="29"/>
        <v>8</v>
      </c>
      <c r="I114" s="88">
        <f t="shared" si="29"/>
        <v>8</v>
      </c>
      <c r="J114" s="88">
        <f t="shared" si="29"/>
        <v>8</v>
      </c>
      <c r="K114" s="88">
        <f t="shared" si="29"/>
        <v>8</v>
      </c>
      <c r="L114" s="88">
        <f t="shared" si="29"/>
        <v>8</v>
      </c>
      <c r="M114" s="88">
        <f t="shared" si="29"/>
        <v>8</v>
      </c>
      <c r="N114" s="88">
        <f t="shared" si="29"/>
        <v>8</v>
      </c>
      <c r="O114" s="88">
        <f t="shared" si="29"/>
        <v>8</v>
      </c>
      <c r="P114" s="88">
        <f t="shared" si="29"/>
        <v>8</v>
      </c>
      <c r="Q114" s="88">
        <f t="shared" si="29"/>
        <v>8</v>
      </c>
      <c r="R114" s="125">
        <v>0</v>
      </c>
      <c r="S114" s="125">
        <v>0</v>
      </c>
      <c r="T114" s="125">
        <v>0</v>
      </c>
      <c r="U114" s="44"/>
      <c r="V114" s="32"/>
      <c r="W114" s="32"/>
      <c r="X114" s="32"/>
      <c r="Y114" s="243"/>
      <c r="Z114" s="243"/>
      <c r="AA114" s="243"/>
      <c r="AB114" s="243"/>
      <c r="AC114" s="88"/>
      <c r="AD114" s="88"/>
      <c r="AE114" s="88"/>
      <c r="AF114" s="88"/>
      <c r="AG114" s="88"/>
      <c r="AH114" s="88"/>
      <c r="AI114" s="88"/>
      <c r="AJ114" s="88"/>
      <c r="AK114" s="88"/>
      <c r="AL114" s="88"/>
      <c r="AM114" s="201">
        <v>8</v>
      </c>
      <c r="AN114" s="201">
        <v>8</v>
      </c>
      <c r="AO114" s="201">
        <v>8</v>
      </c>
      <c r="AP114" s="201">
        <v>8</v>
      </c>
      <c r="AQ114" s="201">
        <v>8</v>
      </c>
      <c r="AR114" s="201">
        <v>8</v>
      </c>
      <c r="AS114" s="201">
        <v>8</v>
      </c>
      <c r="AT114" s="201">
        <v>8</v>
      </c>
      <c r="AU114" s="201">
        <v>8</v>
      </c>
      <c r="AV114" s="201">
        <v>8</v>
      </c>
      <c r="AW114" s="31"/>
      <c r="AX114" s="31"/>
      <c r="AY114" s="31"/>
      <c r="AZ114" s="31"/>
      <c r="BA114" s="31"/>
      <c r="BB114" s="31"/>
      <c r="BC114" s="31"/>
      <c r="BD114" s="31"/>
      <c r="BE114" s="32"/>
      <c r="BF114" s="33"/>
      <c r="BG114" s="85"/>
    </row>
    <row r="115" spans="1:59" ht="14.25" thickTop="1" thickBot="1">
      <c r="A115" s="629"/>
      <c r="B115" s="651"/>
      <c r="C115" s="607"/>
      <c r="D115" s="90" t="s">
        <v>22</v>
      </c>
      <c r="E115" s="102">
        <f t="shared" ref="E115:Q115" si="30">E117+E119</f>
        <v>4</v>
      </c>
      <c r="F115" s="102">
        <f t="shared" si="30"/>
        <v>4</v>
      </c>
      <c r="G115" s="102">
        <f t="shared" si="30"/>
        <v>4</v>
      </c>
      <c r="H115" s="102">
        <f t="shared" si="30"/>
        <v>4</v>
      </c>
      <c r="I115" s="102">
        <f t="shared" si="30"/>
        <v>4</v>
      </c>
      <c r="J115" s="102">
        <f t="shared" si="30"/>
        <v>4</v>
      </c>
      <c r="K115" s="102">
        <f t="shared" si="30"/>
        <v>4</v>
      </c>
      <c r="L115" s="102">
        <f t="shared" si="30"/>
        <v>4</v>
      </c>
      <c r="M115" s="102">
        <f t="shared" si="30"/>
        <v>4</v>
      </c>
      <c r="N115" s="102">
        <f t="shared" si="30"/>
        <v>4</v>
      </c>
      <c r="O115" s="102">
        <f t="shared" si="30"/>
        <v>4</v>
      </c>
      <c r="P115" s="102">
        <f t="shared" si="30"/>
        <v>4</v>
      </c>
      <c r="Q115" s="102">
        <f t="shared" si="30"/>
        <v>4</v>
      </c>
      <c r="R115" s="125">
        <v>0</v>
      </c>
      <c r="S115" s="125">
        <v>0</v>
      </c>
      <c r="T115" s="125">
        <v>0</v>
      </c>
      <c r="U115" s="36"/>
      <c r="V115" s="37"/>
      <c r="W115" s="37"/>
      <c r="X115" s="37"/>
      <c r="Y115" s="242"/>
      <c r="Z115" s="242"/>
      <c r="AA115" s="242"/>
      <c r="AB115" s="242"/>
      <c r="AC115" s="90"/>
      <c r="AD115" s="90"/>
      <c r="AE115" s="90"/>
      <c r="AF115" s="90"/>
      <c r="AG115" s="90"/>
      <c r="AH115" s="90"/>
      <c r="AI115" s="90"/>
      <c r="AJ115" s="90"/>
      <c r="AK115" s="90"/>
      <c r="AL115" s="90"/>
      <c r="AM115" s="201">
        <v>8</v>
      </c>
      <c r="AN115" s="201">
        <v>8</v>
      </c>
      <c r="AO115" s="201">
        <v>8</v>
      </c>
      <c r="AP115" s="201">
        <v>8</v>
      </c>
      <c r="AQ115" s="201">
        <v>8</v>
      </c>
      <c r="AR115" s="201">
        <v>8</v>
      </c>
      <c r="AS115" s="201">
        <v>8</v>
      </c>
      <c r="AT115" s="201">
        <v>8</v>
      </c>
      <c r="AU115" s="201">
        <v>8</v>
      </c>
      <c r="AV115" s="201">
        <v>8</v>
      </c>
      <c r="AW115" s="39"/>
      <c r="AX115" s="39"/>
      <c r="AY115" s="39"/>
      <c r="AZ115" s="39"/>
      <c r="BA115" s="39"/>
      <c r="BB115" s="39"/>
      <c r="BC115" s="39"/>
      <c r="BD115" s="39"/>
      <c r="BE115" s="37"/>
      <c r="BF115" s="40"/>
      <c r="BG115" s="78"/>
    </row>
    <row r="116" spans="1:59" ht="18" customHeight="1" thickTop="1" thickBot="1">
      <c r="A116" s="629"/>
      <c r="B116" s="573" t="s">
        <v>183</v>
      </c>
      <c r="C116" s="567" t="s">
        <v>231</v>
      </c>
      <c r="D116" s="27" t="s">
        <v>21</v>
      </c>
      <c r="E116" s="29">
        <v>4</v>
      </c>
      <c r="F116" s="29">
        <v>4</v>
      </c>
      <c r="G116" s="29">
        <v>4</v>
      </c>
      <c r="H116" s="29">
        <v>4</v>
      </c>
      <c r="I116" s="29">
        <v>4</v>
      </c>
      <c r="J116" s="29">
        <v>4</v>
      </c>
      <c r="K116" s="29">
        <v>4</v>
      </c>
      <c r="L116" s="28">
        <v>4</v>
      </c>
      <c r="M116" s="28">
        <v>4</v>
      </c>
      <c r="N116" s="28">
        <v>4</v>
      </c>
      <c r="O116" s="28">
        <v>4</v>
      </c>
      <c r="P116" s="28">
        <v>4</v>
      </c>
      <c r="Q116" s="28">
        <v>4</v>
      </c>
      <c r="R116" s="125">
        <v>0</v>
      </c>
      <c r="S116" s="125">
        <v>0</v>
      </c>
      <c r="T116" s="125">
        <v>0</v>
      </c>
      <c r="U116" s="44"/>
      <c r="V116" s="32"/>
      <c r="W116" s="32"/>
      <c r="X116" s="32"/>
      <c r="Y116" s="243"/>
      <c r="Z116" s="243"/>
      <c r="AA116" s="243"/>
      <c r="AB116" s="243"/>
      <c r="AC116" s="28"/>
      <c r="AD116" s="28"/>
      <c r="AE116" s="28"/>
      <c r="AF116" s="28"/>
      <c r="AG116" s="28"/>
      <c r="AH116" s="29"/>
      <c r="AI116" s="29"/>
      <c r="AJ116" s="29"/>
      <c r="AK116" s="29"/>
      <c r="AL116" s="28"/>
      <c r="AM116" s="201">
        <v>8</v>
      </c>
      <c r="AN116" s="201">
        <v>8</v>
      </c>
      <c r="AO116" s="201">
        <v>8</v>
      </c>
      <c r="AP116" s="201">
        <v>8</v>
      </c>
      <c r="AQ116" s="201">
        <v>8</v>
      </c>
      <c r="AR116" s="201">
        <v>8</v>
      </c>
      <c r="AS116" s="201">
        <v>8</v>
      </c>
      <c r="AT116" s="201">
        <v>8</v>
      </c>
      <c r="AU116" s="201">
        <v>8</v>
      </c>
      <c r="AV116" s="201">
        <v>8</v>
      </c>
      <c r="AW116" s="31"/>
      <c r="AX116" s="31"/>
      <c r="AY116" s="31"/>
      <c r="AZ116" s="31"/>
      <c r="BA116" s="31"/>
      <c r="BB116" s="31"/>
      <c r="BC116" s="31"/>
      <c r="BD116" s="31"/>
      <c r="BE116" s="32"/>
      <c r="BF116" s="26">
        <f>SUM(E116:T116)</f>
        <v>52</v>
      </c>
      <c r="BG116" s="85"/>
    </row>
    <row r="117" spans="1:59" ht="18" customHeight="1" thickTop="1" thickBot="1">
      <c r="A117" s="629"/>
      <c r="B117" s="591"/>
      <c r="C117" s="568"/>
      <c r="D117" s="34" t="s">
        <v>22</v>
      </c>
      <c r="E117" s="100">
        <v>2</v>
      </c>
      <c r="F117" s="100">
        <v>2</v>
      </c>
      <c r="G117" s="100">
        <v>2</v>
      </c>
      <c r="H117" s="100">
        <v>2</v>
      </c>
      <c r="I117" s="100">
        <v>2</v>
      </c>
      <c r="J117" s="100">
        <v>2</v>
      </c>
      <c r="K117" s="100">
        <v>2</v>
      </c>
      <c r="L117" s="100">
        <v>2</v>
      </c>
      <c r="M117" s="100">
        <v>2</v>
      </c>
      <c r="N117" s="100">
        <v>2</v>
      </c>
      <c r="O117" s="100">
        <v>2</v>
      </c>
      <c r="P117" s="100">
        <v>2</v>
      </c>
      <c r="Q117" s="100">
        <v>2</v>
      </c>
      <c r="R117" s="125">
        <v>0</v>
      </c>
      <c r="S117" s="125">
        <v>0</v>
      </c>
      <c r="T117" s="125">
        <v>0</v>
      </c>
      <c r="U117" s="36"/>
      <c r="V117" s="37"/>
      <c r="W117" s="37"/>
      <c r="X117" s="37"/>
      <c r="Y117" s="242"/>
      <c r="Z117" s="242"/>
      <c r="AA117" s="242"/>
      <c r="AB117" s="242"/>
      <c r="AC117" s="35"/>
      <c r="AD117" s="35"/>
      <c r="AE117" s="35"/>
      <c r="AF117" s="35"/>
      <c r="AG117" s="35"/>
      <c r="AH117" s="65"/>
      <c r="AI117" s="65"/>
      <c r="AJ117" s="65"/>
      <c r="AK117" s="65"/>
      <c r="AL117" s="35"/>
      <c r="AM117" s="201">
        <v>8</v>
      </c>
      <c r="AN117" s="201">
        <v>8</v>
      </c>
      <c r="AO117" s="201">
        <v>8</v>
      </c>
      <c r="AP117" s="201">
        <v>8</v>
      </c>
      <c r="AQ117" s="201">
        <v>8</v>
      </c>
      <c r="AR117" s="201">
        <v>8</v>
      </c>
      <c r="AS117" s="201">
        <v>8</v>
      </c>
      <c r="AT117" s="201">
        <v>8</v>
      </c>
      <c r="AU117" s="201">
        <v>8</v>
      </c>
      <c r="AV117" s="201">
        <v>8</v>
      </c>
      <c r="AW117" s="39"/>
      <c r="AX117" s="39"/>
      <c r="AY117" s="39"/>
      <c r="AZ117" s="39"/>
      <c r="BA117" s="39"/>
      <c r="BB117" s="39"/>
      <c r="BC117" s="39"/>
      <c r="BD117" s="39"/>
      <c r="BE117" s="37"/>
      <c r="BF117" s="40"/>
      <c r="BG117" s="104">
        <f>SUM(E117:U117,Y117:AL117)</f>
        <v>26</v>
      </c>
    </row>
    <row r="118" spans="1:59" ht="12.75" customHeight="1" thickTop="1" thickBot="1">
      <c r="A118" s="629"/>
      <c r="B118" s="573" t="s">
        <v>191</v>
      </c>
      <c r="C118" s="567" t="s">
        <v>232</v>
      </c>
      <c r="D118" s="28" t="s">
        <v>21</v>
      </c>
      <c r="E118" s="29">
        <v>4</v>
      </c>
      <c r="F118" s="29">
        <v>4</v>
      </c>
      <c r="G118" s="29">
        <v>4</v>
      </c>
      <c r="H118" s="29">
        <v>4</v>
      </c>
      <c r="I118" s="29">
        <v>4</v>
      </c>
      <c r="J118" s="29">
        <v>4</v>
      </c>
      <c r="K118" s="29">
        <v>4</v>
      </c>
      <c r="L118" s="28">
        <v>4</v>
      </c>
      <c r="M118" s="28">
        <v>4</v>
      </c>
      <c r="N118" s="28">
        <v>4</v>
      </c>
      <c r="O118" s="28">
        <v>4</v>
      </c>
      <c r="P118" s="28">
        <v>4</v>
      </c>
      <c r="Q118" s="28">
        <v>4</v>
      </c>
      <c r="R118" s="125">
        <v>0</v>
      </c>
      <c r="S118" s="125">
        <v>0</v>
      </c>
      <c r="T118" s="125">
        <v>0</v>
      </c>
      <c r="U118" s="44"/>
      <c r="V118" s="32"/>
      <c r="W118" s="32"/>
      <c r="X118" s="32"/>
      <c r="Y118" s="243"/>
      <c r="Z118" s="243"/>
      <c r="AA118" s="243"/>
      <c r="AB118" s="243"/>
      <c r="AC118" s="28"/>
      <c r="AD118" s="28"/>
      <c r="AE118" s="28"/>
      <c r="AF118" s="28"/>
      <c r="AG118" s="28"/>
      <c r="AH118" s="29"/>
      <c r="AI118" s="29"/>
      <c r="AJ118" s="29"/>
      <c r="AK118" s="29"/>
      <c r="AL118" s="28"/>
      <c r="AM118" s="201">
        <v>8</v>
      </c>
      <c r="AN118" s="201">
        <v>8</v>
      </c>
      <c r="AO118" s="201">
        <v>8</v>
      </c>
      <c r="AP118" s="201">
        <v>8</v>
      </c>
      <c r="AQ118" s="201">
        <v>8</v>
      </c>
      <c r="AR118" s="201">
        <v>8</v>
      </c>
      <c r="AS118" s="201">
        <v>8</v>
      </c>
      <c r="AT118" s="201">
        <v>8</v>
      </c>
      <c r="AU118" s="201">
        <v>8</v>
      </c>
      <c r="AV118" s="201">
        <v>8</v>
      </c>
      <c r="AW118" s="31"/>
      <c r="AX118" s="31"/>
      <c r="AY118" s="31"/>
      <c r="AZ118" s="31"/>
      <c r="BA118" s="31"/>
      <c r="BB118" s="31"/>
      <c r="BC118" s="31"/>
      <c r="BD118" s="31"/>
      <c r="BE118" s="32"/>
      <c r="BF118" s="26">
        <f>SUM(E118:T118)</f>
        <v>52</v>
      </c>
      <c r="BG118" s="85"/>
    </row>
    <row r="119" spans="1:59" ht="14.25" thickTop="1" thickBot="1">
      <c r="A119" s="629"/>
      <c r="B119" s="574"/>
      <c r="C119" s="582"/>
      <c r="D119" s="50" t="s">
        <v>22</v>
      </c>
      <c r="E119" s="100">
        <v>2</v>
      </c>
      <c r="F119" s="100">
        <v>2</v>
      </c>
      <c r="G119" s="100">
        <v>2</v>
      </c>
      <c r="H119" s="100">
        <v>2</v>
      </c>
      <c r="I119" s="100">
        <v>2</v>
      </c>
      <c r="J119" s="100">
        <v>2</v>
      </c>
      <c r="K119" s="100">
        <v>2</v>
      </c>
      <c r="L119" s="100">
        <v>2</v>
      </c>
      <c r="M119" s="100">
        <v>2</v>
      </c>
      <c r="N119" s="100">
        <v>2</v>
      </c>
      <c r="O119" s="100">
        <v>2</v>
      </c>
      <c r="P119" s="100">
        <v>2</v>
      </c>
      <c r="Q119" s="100">
        <v>2</v>
      </c>
      <c r="R119" s="125">
        <v>0</v>
      </c>
      <c r="S119" s="125">
        <v>0</v>
      </c>
      <c r="T119" s="125">
        <v>0</v>
      </c>
      <c r="U119" s="135"/>
      <c r="V119" s="23"/>
      <c r="W119" s="23"/>
      <c r="X119" s="23"/>
      <c r="Y119" s="244"/>
      <c r="Z119" s="244"/>
      <c r="AA119" s="244"/>
      <c r="AB119" s="244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01">
        <v>8</v>
      </c>
      <c r="AN119" s="201">
        <v>8</v>
      </c>
      <c r="AO119" s="201">
        <v>8</v>
      </c>
      <c r="AP119" s="201">
        <v>8</v>
      </c>
      <c r="AQ119" s="201">
        <v>8</v>
      </c>
      <c r="AR119" s="201">
        <v>8</v>
      </c>
      <c r="AS119" s="201">
        <v>8</v>
      </c>
      <c r="AT119" s="201">
        <v>8</v>
      </c>
      <c r="AU119" s="201">
        <v>8</v>
      </c>
      <c r="AV119" s="201">
        <v>8</v>
      </c>
      <c r="AW119" s="179"/>
      <c r="AX119" s="179"/>
      <c r="AY119" s="179"/>
      <c r="AZ119" s="179"/>
      <c r="BA119" s="179"/>
      <c r="BB119" s="179"/>
      <c r="BC119" s="179"/>
      <c r="BD119" s="179"/>
      <c r="BE119" s="23"/>
      <c r="BF119" s="105"/>
      <c r="BG119" s="212">
        <f>SUM(E119:U119,Y119:AL119)</f>
        <v>26</v>
      </c>
    </row>
    <row r="120" spans="1:59" ht="40.5" customHeight="1" thickTop="1" thickBot="1">
      <c r="A120" s="630"/>
      <c r="B120" s="596" t="s">
        <v>228</v>
      </c>
      <c r="C120" s="575" t="s">
        <v>233</v>
      </c>
      <c r="D120" s="28" t="s">
        <v>21</v>
      </c>
      <c r="E120" s="249"/>
      <c r="F120" s="249"/>
      <c r="G120" s="249"/>
      <c r="H120" s="249"/>
      <c r="I120" s="249"/>
      <c r="J120" s="249"/>
      <c r="K120" s="249"/>
      <c r="L120" s="249"/>
      <c r="M120" s="249"/>
      <c r="N120" s="249"/>
      <c r="O120" s="249"/>
      <c r="P120" s="249"/>
      <c r="Q120" s="249"/>
      <c r="R120" s="125">
        <v>0</v>
      </c>
      <c r="S120" s="125">
        <v>0</v>
      </c>
      <c r="T120" s="125">
        <v>0</v>
      </c>
      <c r="U120" s="165"/>
      <c r="V120" s="22"/>
      <c r="W120" s="22"/>
      <c r="X120" s="22"/>
      <c r="Y120" s="251">
        <v>7</v>
      </c>
      <c r="Z120" s="251">
        <v>7</v>
      </c>
      <c r="AA120" s="251">
        <v>7</v>
      </c>
      <c r="AB120" s="251">
        <v>7</v>
      </c>
      <c r="AC120" s="251">
        <v>7</v>
      </c>
      <c r="AD120" s="251">
        <v>7</v>
      </c>
      <c r="AE120" s="251">
        <v>7</v>
      </c>
      <c r="AF120" s="251">
        <v>7</v>
      </c>
      <c r="AG120" s="251">
        <v>7</v>
      </c>
      <c r="AH120" s="251">
        <v>7</v>
      </c>
      <c r="AI120" s="251">
        <v>7</v>
      </c>
      <c r="AJ120" s="251">
        <v>7</v>
      </c>
      <c r="AK120" s="251">
        <v>7</v>
      </c>
      <c r="AL120" s="251">
        <v>7</v>
      </c>
      <c r="AM120" s="201">
        <v>8</v>
      </c>
      <c r="AN120" s="201">
        <v>8</v>
      </c>
      <c r="AO120" s="201">
        <v>8</v>
      </c>
      <c r="AP120" s="201">
        <v>8</v>
      </c>
      <c r="AQ120" s="201">
        <v>8</v>
      </c>
      <c r="AR120" s="201">
        <v>8</v>
      </c>
      <c r="AS120" s="201">
        <v>8</v>
      </c>
      <c r="AT120" s="201">
        <v>8</v>
      </c>
      <c r="AU120" s="201">
        <v>8</v>
      </c>
      <c r="AV120" s="201">
        <v>8</v>
      </c>
      <c r="AW120" s="183"/>
      <c r="AX120" s="183"/>
      <c r="AY120" s="183"/>
      <c r="AZ120" s="183"/>
      <c r="BA120" s="183"/>
      <c r="BB120" s="183"/>
      <c r="BC120" s="183"/>
      <c r="BD120" s="183"/>
      <c r="BE120" s="22"/>
      <c r="BF120" s="21">
        <f>SUM(E120:T120,Y120:AL120)</f>
        <v>98</v>
      </c>
      <c r="BG120" s="215"/>
    </row>
    <row r="121" spans="1:59" ht="14.25" thickTop="1" thickBot="1">
      <c r="A121" s="630"/>
      <c r="B121" s="597"/>
      <c r="C121" s="625"/>
      <c r="D121" s="19" t="s">
        <v>22</v>
      </c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  <c r="R121" s="125">
        <v>0</v>
      </c>
      <c r="S121" s="125">
        <v>0</v>
      </c>
      <c r="T121" s="125">
        <v>0</v>
      </c>
      <c r="U121" s="165"/>
      <c r="V121" s="22"/>
      <c r="W121" s="22"/>
      <c r="X121" s="22"/>
      <c r="Y121" s="218">
        <v>3.5</v>
      </c>
      <c r="Z121" s="218">
        <v>3.5</v>
      </c>
      <c r="AA121" s="218">
        <v>3.5</v>
      </c>
      <c r="AB121" s="218">
        <v>3.5</v>
      </c>
      <c r="AC121" s="218">
        <v>3.5</v>
      </c>
      <c r="AD121" s="218">
        <v>3.5</v>
      </c>
      <c r="AE121" s="218">
        <v>3.5</v>
      </c>
      <c r="AF121" s="218">
        <v>3.5</v>
      </c>
      <c r="AG121" s="218">
        <v>3.5</v>
      </c>
      <c r="AH121" s="218">
        <v>3.5</v>
      </c>
      <c r="AI121" s="218">
        <v>3.5</v>
      </c>
      <c r="AJ121" s="218">
        <v>3.5</v>
      </c>
      <c r="AK121" s="218">
        <v>3</v>
      </c>
      <c r="AL121" s="218">
        <v>3</v>
      </c>
      <c r="AM121" s="201">
        <v>8</v>
      </c>
      <c r="AN121" s="201">
        <v>8</v>
      </c>
      <c r="AO121" s="201">
        <v>8</v>
      </c>
      <c r="AP121" s="201">
        <v>8</v>
      </c>
      <c r="AQ121" s="201">
        <v>8</v>
      </c>
      <c r="AR121" s="201">
        <v>8</v>
      </c>
      <c r="AS121" s="201">
        <v>8</v>
      </c>
      <c r="AT121" s="201">
        <v>8</v>
      </c>
      <c r="AU121" s="201">
        <v>8</v>
      </c>
      <c r="AV121" s="201">
        <v>8</v>
      </c>
      <c r="AW121" s="183"/>
      <c r="AX121" s="183"/>
      <c r="AY121" s="183"/>
      <c r="AZ121" s="183"/>
      <c r="BA121" s="183"/>
      <c r="BB121" s="183"/>
      <c r="BC121" s="183"/>
      <c r="BD121" s="183"/>
      <c r="BE121" s="22"/>
      <c r="BF121" s="21"/>
      <c r="BG121" s="215">
        <f>SUM(E121:U121,Y121:AL121)</f>
        <v>48</v>
      </c>
    </row>
    <row r="122" spans="1:59" ht="40.5" customHeight="1" thickTop="1" thickBot="1">
      <c r="A122" s="629"/>
      <c r="B122" s="650" t="s">
        <v>192</v>
      </c>
      <c r="C122" s="652" t="s">
        <v>238</v>
      </c>
      <c r="D122" s="217" t="s">
        <v>21</v>
      </c>
      <c r="E122" s="93"/>
      <c r="F122" s="93"/>
      <c r="G122" s="93"/>
      <c r="H122" s="93"/>
      <c r="I122" s="93"/>
      <c r="J122" s="93"/>
      <c r="K122" s="93"/>
      <c r="L122" s="217"/>
      <c r="M122" s="217"/>
      <c r="N122" s="217"/>
      <c r="O122" s="217"/>
      <c r="P122" s="217"/>
      <c r="Q122" s="217"/>
      <c r="R122" s="125">
        <v>0</v>
      </c>
      <c r="S122" s="125">
        <v>0</v>
      </c>
      <c r="T122" s="125">
        <v>0</v>
      </c>
      <c r="U122" s="41"/>
      <c r="V122" s="25"/>
      <c r="W122" s="25"/>
      <c r="X122" s="25"/>
      <c r="Y122" s="241"/>
      <c r="Z122" s="241"/>
      <c r="AA122" s="241"/>
      <c r="AB122" s="241"/>
      <c r="AC122" s="217"/>
      <c r="AD122" s="217"/>
      <c r="AE122" s="217"/>
      <c r="AF122" s="217"/>
      <c r="AG122" s="217"/>
      <c r="AH122" s="93"/>
      <c r="AI122" s="93"/>
      <c r="AJ122" s="93"/>
      <c r="AK122" s="93"/>
      <c r="AL122" s="217"/>
      <c r="AM122" s="201">
        <v>8</v>
      </c>
      <c r="AN122" s="201">
        <v>8</v>
      </c>
      <c r="AO122" s="201">
        <v>8</v>
      </c>
      <c r="AP122" s="201">
        <v>8</v>
      </c>
      <c r="AQ122" s="201">
        <v>8</v>
      </c>
      <c r="AR122" s="201">
        <v>8</v>
      </c>
      <c r="AS122" s="201">
        <v>8</v>
      </c>
      <c r="AT122" s="201">
        <v>8</v>
      </c>
      <c r="AU122" s="201">
        <v>8</v>
      </c>
      <c r="AV122" s="201">
        <v>8</v>
      </c>
      <c r="AW122" s="24"/>
      <c r="AX122" s="24"/>
      <c r="AY122" s="24"/>
      <c r="AZ122" s="24"/>
      <c r="BA122" s="24"/>
      <c r="BB122" s="24"/>
      <c r="BC122" s="24"/>
      <c r="BD122" s="24"/>
      <c r="BE122" s="25"/>
      <c r="BF122" s="26"/>
      <c r="BG122" s="97"/>
    </row>
    <row r="123" spans="1:59" ht="25.5" customHeight="1" thickTop="1" thickBot="1">
      <c r="A123" s="629"/>
      <c r="B123" s="651"/>
      <c r="C123" s="607"/>
      <c r="D123" s="110" t="s">
        <v>22</v>
      </c>
      <c r="E123" s="91"/>
      <c r="F123" s="91"/>
      <c r="G123" s="91"/>
      <c r="H123" s="91"/>
      <c r="I123" s="91"/>
      <c r="J123" s="91"/>
      <c r="K123" s="91"/>
      <c r="L123" s="90"/>
      <c r="M123" s="90"/>
      <c r="N123" s="90"/>
      <c r="O123" s="90"/>
      <c r="P123" s="90"/>
      <c r="Q123" s="90"/>
      <c r="R123" s="125">
        <v>0</v>
      </c>
      <c r="S123" s="125">
        <v>0</v>
      </c>
      <c r="T123" s="125">
        <v>0</v>
      </c>
      <c r="U123" s="36"/>
      <c r="V123" s="37"/>
      <c r="W123" s="37"/>
      <c r="X123" s="37"/>
      <c r="Y123" s="242"/>
      <c r="Z123" s="242"/>
      <c r="AA123" s="242"/>
      <c r="AB123" s="242"/>
      <c r="AC123" s="90"/>
      <c r="AD123" s="90"/>
      <c r="AE123" s="90"/>
      <c r="AF123" s="90"/>
      <c r="AG123" s="90"/>
      <c r="AH123" s="91"/>
      <c r="AI123" s="91"/>
      <c r="AJ123" s="91"/>
      <c r="AK123" s="91"/>
      <c r="AL123" s="90"/>
      <c r="AM123" s="201">
        <v>8</v>
      </c>
      <c r="AN123" s="201">
        <v>8</v>
      </c>
      <c r="AO123" s="201">
        <v>8</v>
      </c>
      <c r="AP123" s="201">
        <v>8</v>
      </c>
      <c r="AQ123" s="201">
        <v>8</v>
      </c>
      <c r="AR123" s="201">
        <v>8</v>
      </c>
      <c r="AS123" s="201">
        <v>8</v>
      </c>
      <c r="AT123" s="201">
        <v>8</v>
      </c>
      <c r="AU123" s="201">
        <v>8</v>
      </c>
      <c r="AV123" s="201">
        <v>8</v>
      </c>
      <c r="AW123" s="39"/>
      <c r="AX123" s="39"/>
      <c r="AY123" s="39"/>
      <c r="AZ123" s="39"/>
      <c r="BA123" s="39"/>
      <c r="BB123" s="39"/>
      <c r="BC123" s="39"/>
      <c r="BD123" s="39"/>
      <c r="BE123" s="37"/>
      <c r="BF123" s="40"/>
      <c r="BG123" s="78"/>
    </row>
    <row r="124" spans="1:59" ht="12.75" customHeight="1" thickTop="1" thickBot="1">
      <c r="A124" s="629"/>
      <c r="B124" s="573" t="s">
        <v>193</v>
      </c>
      <c r="C124" s="567" t="s">
        <v>239</v>
      </c>
      <c r="D124" s="28" t="s">
        <v>21</v>
      </c>
      <c r="E124" s="29">
        <v>3</v>
      </c>
      <c r="F124" s="29">
        <v>3</v>
      </c>
      <c r="G124" s="29">
        <v>3</v>
      </c>
      <c r="H124" s="29">
        <v>3</v>
      </c>
      <c r="I124" s="29">
        <v>3</v>
      </c>
      <c r="J124" s="29">
        <v>3</v>
      </c>
      <c r="K124" s="29">
        <v>3</v>
      </c>
      <c r="L124" s="29">
        <v>3</v>
      </c>
      <c r="M124" s="29">
        <v>3</v>
      </c>
      <c r="N124" s="29">
        <v>3</v>
      </c>
      <c r="O124" s="29">
        <v>3</v>
      </c>
      <c r="P124" s="29">
        <v>3</v>
      </c>
      <c r="Q124" s="29">
        <v>3</v>
      </c>
      <c r="R124" s="125">
        <v>0</v>
      </c>
      <c r="S124" s="125">
        <v>0</v>
      </c>
      <c r="T124" s="125">
        <v>0</v>
      </c>
      <c r="U124" s="44"/>
      <c r="V124" s="32"/>
      <c r="W124" s="32"/>
      <c r="X124" s="32"/>
      <c r="Y124" s="28">
        <v>4</v>
      </c>
      <c r="Z124" s="28">
        <v>4</v>
      </c>
      <c r="AA124" s="28">
        <v>4</v>
      </c>
      <c r="AB124" s="28">
        <v>4</v>
      </c>
      <c r="AC124" s="28">
        <v>4</v>
      </c>
      <c r="AD124" s="28">
        <v>4</v>
      </c>
      <c r="AE124" s="28">
        <v>4</v>
      </c>
      <c r="AF124" s="28">
        <v>4</v>
      </c>
      <c r="AG124" s="28">
        <v>4</v>
      </c>
      <c r="AH124" s="28">
        <v>4</v>
      </c>
      <c r="AI124" s="28">
        <v>4</v>
      </c>
      <c r="AJ124" s="28">
        <v>4</v>
      </c>
      <c r="AK124" s="28">
        <v>4</v>
      </c>
      <c r="AL124" s="28">
        <v>4</v>
      </c>
      <c r="AM124" s="201">
        <v>8</v>
      </c>
      <c r="AN124" s="201">
        <v>8</v>
      </c>
      <c r="AO124" s="201">
        <v>8</v>
      </c>
      <c r="AP124" s="201">
        <v>8</v>
      </c>
      <c r="AQ124" s="201">
        <v>8</v>
      </c>
      <c r="AR124" s="201">
        <v>8</v>
      </c>
      <c r="AS124" s="201">
        <v>8</v>
      </c>
      <c r="AT124" s="201">
        <v>8</v>
      </c>
      <c r="AU124" s="201">
        <v>8</v>
      </c>
      <c r="AV124" s="201">
        <v>8</v>
      </c>
      <c r="AW124" s="31"/>
      <c r="AX124" s="31"/>
      <c r="AY124" s="31"/>
      <c r="AZ124" s="31"/>
      <c r="BA124" s="31"/>
      <c r="BB124" s="31"/>
      <c r="BC124" s="31"/>
      <c r="BD124" s="31"/>
      <c r="BE124" s="32"/>
      <c r="BF124" s="26">
        <f>SUM(E124:T124,Y124:AL124)</f>
        <v>95</v>
      </c>
      <c r="BG124" s="85"/>
    </row>
    <row r="125" spans="1:59" ht="15" customHeight="1" thickTop="1" thickBot="1">
      <c r="A125" s="629"/>
      <c r="B125" s="574"/>
      <c r="C125" s="582"/>
      <c r="D125" s="50" t="s">
        <v>22</v>
      </c>
      <c r="E125" s="252">
        <v>2</v>
      </c>
      <c r="F125" s="252">
        <v>2</v>
      </c>
      <c r="G125" s="252">
        <v>2</v>
      </c>
      <c r="H125" s="252">
        <v>2</v>
      </c>
      <c r="I125" s="252">
        <v>2</v>
      </c>
      <c r="J125" s="252">
        <v>2</v>
      </c>
      <c r="K125" s="252">
        <v>2</v>
      </c>
      <c r="L125" s="252">
        <v>2</v>
      </c>
      <c r="M125" s="252">
        <v>2</v>
      </c>
      <c r="N125" s="252">
        <v>2</v>
      </c>
      <c r="O125" s="252">
        <v>2</v>
      </c>
      <c r="P125" s="252">
        <v>2</v>
      </c>
      <c r="Q125" s="252">
        <v>2</v>
      </c>
      <c r="R125" s="125">
        <v>0</v>
      </c>
      <c r="S125" s="125">
        <v>0</v>
      </c>
      <c r="T125" s="125">
        <v>0</v>
      </c>
      <c r="U125" s="135"/>
      <c r="V125" s="23"/>
      <c r="W125" s="23"/>
      <c r="X125" s="23"/>
      <c r="Y125" s="253">
        <v>2</v>
      </c>
      <c r="Z125" s="253">
        <v>2</v>
      </c>
      <c r="AA125" s="253">
        <v>2</v>
      </c>
      <c r="AB125" s="253">
        <v>2</v>
      </c>
      <c r="AC125" s="253">
        <v>2</v>
      </c>
      <c r="AD125" s="253">
        <v>2</v>
      </c>
      <c r="AE125" s="253">
        <v>2</v>
      </c>
      <c r="AF125" s="253">
        <v>2</v>
      </c>
      <c r="AG125" s="253">
        <v>2</v>
      </c>
      <c r="AH125" s="253">
        <v>2</v>
      </c>
      <c r="AI125" s="253">
        <v>2</v>
      </c>
      <c r="AJ125" s="253">
        <v>2</v>
      </c>
      <c r="AK125" s="253">
        <v>2</v>
      </c>
      <c r="AL125" s="253">
        <v>2</v>
      </c>
      <c r="AM125" s="201">
        <v>8</v>
      </c>
      <c r="AN125" s="201">
        <v>8</v>
      </c>
      <c r="AO125" s="201">
        <v>8</v>
      </c>
      <c r="AP125" s="201">
        <v>8</v>
      </c>
      <c r="AQ125" s="201">
        <v>8</v>
      </c>
      <c r="AR125" s="201">
        <v>8</v>
      </c>
      <c r="AS125" s="201">
        <v>8</v>
      </c>
      <c r="AT125" s="201">
        <v>8</v>
      </c>
      <c r="AU125" s="201">
        <v>8</v>
      </c>
      <c r="AV125" s="201">
        <v>8</v>
      </c>
      <c r="AW125" s="179"/>
      <c r="AX125" s="179"/>
      <c r="AY125" s="179"/>
      <c r="AZ125" s="179"/>
      <c r="BA125" s="179"/>
      <c r="BB125" s="179"/>
      <c r="BC125" s="179"/>
      <c r="BD125" s="179"/>
      <c r="BE125" s="23"/>
      <c r="BF125" s="105"/>
      <c r="BG125" s="212">
        <f>SUM(E125:U125,Y125:AL125)</f>
        <v>54</v>
      </c>
    </row>
    <row r="126" spans="1:59" ht="13.5" customHeight="1" thickTop="1" thickBot="1">
      <c r="A126" s="630"/>
      <c r="B126" s="596" t="s">
        <v>240</v>
      </c>
      <c r="C126" s="575" t="s">
        <v>241</v>
      </c>
      <c r="D126" s="28" t="s">
        <v>21</v>
      </c>
      <c r="E126" s="29">
        <v>3</v>
      </c>
      <c r="F126" s="29">
        <v>3</v>
      </c>
      <c r="G126" s="29">
        <v>3</v>
      </c>
      <c r="H126" s="29">
        <v>3</v>
      </c>
      <c r="I126" s="29">
        <v>3</v>
      </c>
      <c r="J126" s="29">
        <v>3</v>
      </c>
      <c r="K126" s="29">
        <v>3</v>
      </c>
      <c r="L126" s="29">
        <v>3</v>
      </c>
      <c r="M126" s="29">
        <v>3</v>
      </c>
      <c r="N126" s="29">
        <v>3</v>
      </c>
      <c r="O126" s="29">
        <v>3</v>
      </c>
      <c r="P126" s="29">
        <v>3</v>
      </c>
      <c r="Q126" s="29">
        <v>3</v>
      </c>
      <c r="R126" s="125">
        <v>0</v>
      </c>
      <c r="S126" s="125">
        <v>0</v>
      </c>
      <c r="T126" s="125">
        <v>0</v>
      </c>
      <c r="U126" s="165"/>
      <c r="V126" s="22"/>
      <c r="W126" s="22"/>
      <c r="X126" s="22"/>
      <c r="Y126" s="254">
        <v>4</v>
      </c>
      <c r="Z126" s="254">
        <v>4</v>
      </c>
      <c r="AA126" s="254">
        <v>4</v>
      </c>
      <c r="AB126" s="254">
        <v>4</v>
      </c>
      <c r="AC126" s="254">
        <v>4</v>
      </c>
      <c r="AD126" s="254">
        <v>4</v>
      </c>
      <c r="AE126" s="254">
        <v>4</v>
      </c>
      <c r="AF126" s="254">
        <v>4</v>
      </c>
      <c r="AG126" s="254">
        <v>4</v>
      </c>
      <c r="AH126" s="254">
        <v>4</v>
      </c>
      <c r="AI126" s="254">
        <v>4</v>
      </c>
      <c r="AJ126" s="254">
        <v>4</v>
      </c>
      <c r="AK126" s="254">
        <v>4</v>
      </c>
      <c r="AL126" s="254">
        <v>4</v>
      </c>
      <c r="AM126" s="201">
        <v>8</v>
      </c>
      <c r="AN126" s="201">
        <v>8</v>
      </c>
      <c r="AO126" s="201">
        <v>8</v>
      </c>
      <c r="AP126" s="201">
        <v>8</v>
      </c>
      <c r="AQ126" s="201">
        <v>8</v>
      </c>
      <c r="AR126" s="201">
        <v>8</v>
      </c>
      <c r="AS126" s="201">
        <v>8</v>
      </c>
      <c r="AT126" s="201">
        <v>8</v>
      </c>
      <c r="AU126" s="201">
        <v>8</v>
      </c>
      <c r="AV126" s="201">
        <v>8</v>
      </c>
      <c r="AW126" s="183"/>
      <c r="AX126" s="183"/>
      <c r="AY126" s="183"/>
      <c r="AZ126" s="183"/>
      <c r="BA126" s="183"/>
      <c r="BB126" s="183"/>
      <c r="BC126" s="183"/>
      <c r="BD126" s="183"/>
      <c r="BE126" s="22"/>
      <c r="BF126" s="21">
        <f>SUM(E126:T126,Y126:AL126)</f>
        <v>95</v>
      </c>
      <c r="BG126" s="215"/>
    </row>
    <row r="127" spans="1:59" ht="14.25" thickTop="1" thickBot="1">
      <c r="A127" s="630"/>
      <c r="B127" s="597"/>
      <c r="C127" s="625"/>
      <c r="D127" s="19" t="s">
        <v>22</v>
      </c>
      <c r="E127" s="18">
        <v>1.5</v>
      </c>
      <c r="F127" s="18">
        <v>1.5</v>
      </c>
      <c r="G127" s="18">
        <v>1.5</v>
      </c>
      <c r="H127" s="18">
        <v>1.5</v>
      </c>
      <c r="I127" s="18">
        <v>1.5</v>
      </c>
      <c r="J127" s="18">
        <v>1.5</v>
      </c>
      <c r="K127" s="18">
        <v>1.5</v>
      </c>
      <c r="L127" s="18">
        <v>1.5</v>
      </c>
      <c r="M127" s="18">
        <v>1.5</v>
      </c>
      <c r="N127" s="18">
        <v>1.5</v>
      </c>
      <c r="O127" s="19">
        <v>1</v>
      </c>
      <c r="P127" s="19">
        <v>1</v>
      </c>
      <c r="Q127" s="19">
        <v>1</v>
      </c>
      <c r="R127" s="125">
        <v>0</v>
      </c>
      <c r="S127" s="125">
        <v>0</v>
      </c>
      <c r="T127" s="125">
        <v>0</v>
      </c>
      <c r="U127" s="165"/>
      <c r="V127" s="22"/>
      <c r="W127" s="22"/>
      <c r="X127" s="22"/>
      <c r="Y127" s="218">
        <v>2</v>
      </c>
      <c r="Z127" s="218">
        <v>2</v>
      </c>
      <c r="AA127" s="218">
        <v>2</v>
      </c>
      <c r="AB127" s="218">
        <v>2</v>
      </c>
      <c r="AC127" s="218">
        <v>2</v>
      </c>
      <c r="AD127" s="218">
        <v>2</v>
      </c>
      <c r="AE127" s="218">
        <v>2</v>
      </c>
      <c r="AF127" s="218">
        <v>2</v>
      </c>
      <c r="AG127" s="218">
        <v>2</v>
      </c>
      <c r="AH127" s="218">
        <v>2</v>
      </c>
      <c r="AI127" s="218">
        <v>2</v>
      </c>
      <c r="AJ127" s="218">
        <v>2</v>
      </c>
      <c r="AK127" s="218">
        <v>2</v>
      </c>
      <c r="AL127" s="218">
        <v>2</v>
      </c>
      <c r="AM127" s="201">
        <v>8</v>
      </c>
      <c r="AN127" s="201">
        <v>8</v>
      </c>
      <c r="AO127" s="201">
        <v>8</v>
      </c>
      <c r="AP127" s="201">
        <v>8</v>
      </c>
      <c r="AQ127" s="201">
        <v>8</v>
      </c>
      <c r="AR127" s="201">
        <v>8</v>
      </c>
      <c r="AS127" s="201">
        <v>8</v>
      </c>
      <c r="AT127" s="201">
        <v>8</v>
      </c>
      <c r="AU127" s="201">
        <v>8</v>
      </c>
      <c r="AV127" s="201">
        <v>8</v>
      </c>
      <c r="AW127" s="183"/>
      <c r="AX127" s="183"/>
      <c r="AY127" s="183"/>
      <c r="AZ127" s="183"/>
      <c r="BA127" s="183"/>
      <c r="BB127" s="183"/>
      <c r="BC127" s="183"/>
      <c r="BD127" s="183"/>
      <c r="BE127" s="22"/>
      <c r="BF127" s="21"/>
      <c r="BG127" s="215">
        <f>SUM(E127:U127,Y127:AL127)</f>
        <v>46</v>
      </c>
    </row>
    <row r="128" spans="1:59" ht="14.25" thickTop="1" thickBot="1">
      <c r="A128" s="629"/>
      <c r="B128" s="650" t="s">
        <v>194</v>
      </c>
      <c r="C128" s="652" t="s">
        <v>242</v>
      </c>
      <c r="D128" s="217" t="s">
        <v>21</v>
      </c>
      <c r="E128" s="93"/>
      <c r="F128" s="93"/>
      <c r="G128" s="93"/>
      <c r="H128" s="93"/>
      <c r="I128" s="93"/>
      <c r="J128" s="93"/>
      <c r="K128" s="93"/>
      <c r="L128" s="217"/>
      <c r="M128" s="217"/>
      <c r="N128" s="217"/>
      <c r="O128" s="217"/>
      <c r="P128" s="217"/>
      <c r="Q128" s="217"/>
      <c r="R128" s="125">
        <v>0</v>
      </c>
      <c r="S128" s="125">
        <v>0</v>
      </c>
      <c r="T128" s="125">
        <v>0</v>
      </c>
      <c r="U128" s="41"/>
      <c r="V128" s="25"/>
      <c r="W128" s="25"/>
      <c r="X128" s="25"/>
      <c r="Y128" s="241"/>
      <c r="Z128" s="241"/>
      <c r="AA128" s="241"/>
      <c r="AB128" s="241"/>
      <c r="AC128" s="217"/>
      <c r="AD128" s="217"/>
      <c r="AE128" s="217"/>
      <c r="AF128" s="217"/>
      <c r="AG128" s="217"/>
      <c r="AH128" s="93"/>
      <c r="AI128" s="93"/>
      <c r="AJ128" s="93"/>
      <c r="AK128" s="93"/>
      <c r="AL128" s="217"/>
      <c r="AM128" s="201">
        <v>8</v>
      </c>
      <c r="AN128" s="201">
        <v>8</v>
      </c>
      <c r="AO128" s="201">
        <v>8</v>
      </c>
      <c r="AP128" s="203">
        <v>8</v>
      </c>
      <c r="AQ128" s="201">
        <v>8</v>
      </c>
      <c r="AR128" s="201">
        <v>8</v>
      </c>
      <c r="AS128" s="201">
        <v>8</v>
      </c>
      <c r="AT128" s="201">
        <v>8</v>
      </c>
      <c r="AU128" s="201">
        <v>8</v>
      </c>
      <c r="AV128" s="201">
        <v>8</v>
      </c>
      <c r="AW128" s="24"/>
      <c r="AX128" s="24"/>
      <c r="AY128" s="24"/>
      <c r="AZ128" s="24"/>
      <c r="BA128" s="24"/>
      <c r="BB128" s="24"/>
      <c r="BC128" s="24"/>
      <c r="BD128" s="24"/>
      <c r="BE128" s="25"/>
      <c r="BF128" s="26"/>
      <c r="BG128" s="97"/>
    </row>
    <row r="129" spans="1:59" ht="14.25" thickTop="1" thickBot="1">
      <c r="A129" s="629"/>
      <c r="B129" s="651"/>
      <c r="C129" s="607"/>
      <c r="D129" s="90" t="s">
        <v>22</v>
      </c>
      <c r="E129" s="91"/>
      <c r="F129" s="91"/>
      <c r="G129" s="91"/>
      <c r="H129" s="91"/>
      <c r="I129" s="91"/>
      <c r="J129" s="91"/>
      <c r="K129" s="91"/>
      <c r="L129" s="90"/>
      <c r="M129" s="90"/>
      <c r="N129" s="90"/>
      <c r="O129" s="90"/>
      <c r="P129" s="90"/>
      <c r="Q129" s="90"/>
      <c r="R129" s="125">
        <v>0</v>
      </c>
      <c r="S129" s="125">
        <v>0</v>
      </c>
      <c r="T129" s="125">
        <v>0</v>
      </c>
      <c r="U129" s="36"/>
      <c r="V129" s="37"/>
      <c r="W129" s="37"/>
      <c r="X129" s="37"/>
      <c r="Y129" s="242"/>
      <c r="Z129" s="242"/>
      <c r="AA129" s="242"/>
      <c r="AB129" s="242"/>
      <c r="AC129" s="90"/>
      <c r="AD129" s="90"/>
      <c r="AE129" s="90"/>
      <c r="AF129" s="90"/>
      <c r="AG129" s="90"/>
      <c r="AH129" s="91"/>
      <c r="AI129" s="91"/>
      <c r="AJ129" s="91"/>
      <c r="AK129" s="91"/>
      <c r="AL129" s="90"/>
      <c r="AM129" s="201">
        <v>8</v>
      </c>
      <c r="AN129" s="201">
        <v>8</v>
      </c>
      <c r="AO129" s="201">
        <v>8</v>
      </c>
      <c r="AP129" s="137">
        <v>8</v>
      </c>
      <c r="AQ129" s="201">
        <v>8</v>
      </c>
      <c r="AR129" s="201">
        <v>8</v>
      </c>
      <c r="AS129" s="201">
        <v>8</v>
      </c>
      <c r="AT129" s="201">
        <v>8</v>
      </c>
      <c r="AU129" s="201">
        <v>8</v>
      </c>
      <c r="AV129" s="201">
        <v>8</v>
      </c>
      <c r="AW129" s="39"/>
      <c r="AX129" s="39"/>
      <c r="AY129" s="39"/>
      <c r="AZ129" s="39"/>
      <c r="BA129" s="39"/>
      <c r="BB129" s="39"/>
      <c r="BC129" s="39"/>
      <c r="BD129" s="39"/>
      <c r="BE129" s="37"/>
      <c r="BF129" s="40"/>
      <c r="BG129" s="78"/>
    </row>
    <row r="130" spans="1:59" ht="12.75" customHeight="1" thickTop="1" thickBot="1">
      <c r="A130" s="629"/>
      <c r="B130" s="573" t="s">
        <v>195</v>
      </c>
      <c r="C130" s="567" t="s">
        <v>243</v>
      </c>
      <c r="D130" s="28" t="s">
        <v>21</v>
      </c>
      <c r="E130" s="29"/>
      <c r="F130" s="29"/>
      <c r="G130" s="29"/>
      <c r="H130" s="29"/>
      <c r="I130" s="29"/>
      <c r="J130" s="29"/>
      <c r="K130" s="29"/>
      <c r="L130" s="28"/>
      <c r="M130" s="28"/>
      <c r="N130" s="28"/>
      <c r="O130" s="28"/>
      <c r="P130" s="28"/>
      <c r="Q130" s="28"/>
      <c r="R130" s="125">
        <v>0</v>
      </c>
      <c r="S130" s="125">
        <v>0</v>
      </c>
      <c r="T130" s="125">
        <v>0</v>
      </c>
      <c r="U130" s="44"/>
      <c r="V130" s="32"/>
      <c r="W130" s="32"/>
      <c r="X130" s="32"/>
      <c r="Y130" s="28">
        <v>2</v>
      </c>
      <c r="Z130" s="28">
        <v>2</v>
      </c>
      <c r="AA130" s="28">
        <v>2</v>
      </c>
      <c r="AB130" s="28">
        <v>2</v>
      </c>
      <c r="AC130" s="28">
        <v>2</v>
      </c>
      <c r="AD130" s="28">
        <v>2</v>
      </c>
      <c r="AE130" s="28">
        <v>2</v>
      </c>
      <c r="AF130" s="28">
        <v>2</v>
      </c>
      <c r="AG130" s="28">
        <v>2</v>
      </c>
      <c r="AH130" s="28">
        <v>2</v>
      </c>
      <c r="AI130" s="28">
        <v>2</v>
      </c>
      <c r="AJ130" s="28">
        <v>2</v>
      </c>
      <c r="AK130" s="28">
        <v>2</v>
      </c>
      <c r="AL130" s="28">
        <v>2</v>
      </c>
      <c r="AM130" s="201">
        <v>8</v>
      </c>
      <c r="AN130" s="201">
        <v>8</v>
      </c>
      <c r="AO130" s="201">
        <v>8</v>
      </c>
      <c r="AP130" s="136">
        <v>8</v>
      </c>
      <c r="AQ130" s="201">
        <v>8</v>
      </c>
      <c r="AR130" s="201">
        <v>8</v>
      </c>
      <c r="AS130" s="201">
        <v>8</v>
      </c>
      <c r="AT130" s="201">
        <v>8</v>
      </c>
      <c r="AU130" s="201">
        <v>8</v>
      </c>
      <c r="AV130" s="201">
        <v>8</v>
      </c>
      <c r="AW130" s="31"/>
      <c r="AX130" s="31"/>
      <c r="AY130" s="31"/>
      <c r="AZ130" s="31"/>
      <c r="BA130" s="31"/>
      <c r="BB130" s="31"/>
      <c r="BC130" s="31"/>
      <c r="BD130" s="31"/>
      <c r="BE130" s="32"/>
      <c r="BF130" s="26">
        <f>SUM(E130:T130,Y130:AL130)</f>
        <v>28</v>
      </c>
      <c r="BG130" s="85"/>
    </row>
    <row r="131" spans="1:59" ht="14.25" thickTop="1" thickBot="1">
      <c r="A131" s="629"/>
      <c r="B131" s="574"/>
      <c r="C131" s="582"/>
      <c r="D131" s="50" t="s">
        <v>22</v>
      </c>
      <c r="E131" s="49"/>
      <c r="F131" s="49"/>
      <c r="G131" s="49"/>
      <c r="H131" s="49"/>
      <c r="I131" s="49"/>
      <c r="J131" s="49"/>
      <c r="K131" s="49"/>
      <c r="L131" s="50"/>
      <c r="M131" s="50"/>
      <c r="N131" s="50"/>
      <c r="O131" s="50"/>
      <c r="P131" s="50"/>
      <c r="Q131" s="50"/>
      <c r="R131" s="125">
        <v>0</v>
      </c>
      <c r="S131" s="125">
        <v>0</v>
      </c>
      <c r="T131" s="125">
        <v>0</v>
      </c>
      <c r="U131" s="135"/>
      <c r="V131" s="23"/>
      <c r="W131" s="23"/>
      <c r="X131" s="23"/>
      <c r="Y131" s="216">
        <v>1</v>
      </c>
      <c r="Z131" s="216">
        <v>1</v>
      </c>
      <c r="AA131" s="216">
        <v>1</v>
      </c>
      <c r="AB131" s="216">
        <v>1</v>
      </c>
      <c r="AC131" s="216">
        <v>1</v>
      </c>
      <c r="AD131" s="216">
        <v>1</v>
      </c>
      <c r="AE131" s="216">
        <v>1</v>
      </c>
      <c r="AF131" s="216">
        <v>1</v>
      </c>
      <c r="AG131" s="216">
        <v>1</v>
      </c>
      <c r="AH131" s="216">
        <v>1</v>
      </c>
      <c r="AI131" s="216">
        <v>1</v>
      </c>
      <c r="AJ131" s="216">
        <v>1</v>
      </c>
      <c r="AK131" s="216">
        <v>1</v>
      </c>
      <c r="AL131" s="216">
        <v>1</v>
      </c>
      <c r="AM131" s="201">
        <v>8</v>
      </c>
      <c r="AN131" s="201">
        <v>8</v>
      </c>
      <c r="AO131" s="201">
        <v>8</v>
      </c>
      <c r="AP131" s="210">
        <v>8</v>
      </c>
      <c r="AQ131" s="210">
        <v>8</v>
      </c>
      <c r="AR131" s="201">
        <v>8</v>
      </c>
      <c r="AS131" s="201">
        <v>8</v>
      </c>
      <c r="AT131" s="201">
        <v>8</v>
      </c>
      <c r="AU131" s="201">
        <v>8</v>
      </c>
      <c r="AV131" s="201">
        <v>8</v>
      </c>
      <c r="AW131" s="179"/>
      <c r="AX131" s="179"/>
      <c r="AY131" s="179"/>
      <c r="AZ131" s="179"/>
      <c r="BA131" s="179"/>
      <c r="BB131" s="179"/>
      <c r="BC131" s="179"/>
      <c r="BD131" s="179"/>
      <c r="BE131" s="23"/>
      <c r="BF131" s="105"/>
      <c r="BG131" s="212">
        <f>SUM(E131:U131,Y131:AL131)</f>
        <v>14</v>
      </c>
    </row>
    <row r="132" spans="1:59" ht="14.25" thickTop="1" thickBot="1">
      <c r="A132" s="630"/>
      <c r="B132" s="594" t="s">
        <v>244</v>
      </c>
      <c r="C132" s="598" t="s">
        <v>245</v>
      </c>
      <c r="D132" s="28" t="s">
        <v>21</v>
      </c>
      <c r="E132" s="222"/>
      <c r="F132" s="222"/>
      <c r="G132" s="222"/>
      <c r="H132" s="222"/>
      <c r="I132" s="222"/>
      <c r="J132" s="222"/>
      <c r="K132" s="222"/>
      <c r="L132" s="222"/>
      <c r="M132" s="222"/>
      <c r="N132" s="222"/>
      <c r="O132" s="222"/>
      <c r="P132" s="222"/>
      <c r="Q132" s="222"/>
      <c r="R132" s="125">
        <v>0</v>
      </c>
      <c r="S132" s="125">
        <v>0</v>
      </c>
      <c r="T132" s="125">
        <v>0</v>
      </c>
      <c r="U132" s="165"/>
      <c r="V132" s="22"/>
      <c r="W132" s="22"/>
      <c r="X132" s="22"/>
      <c r="Y132" s="90"/>
      <c r="Z132" s="90"/>
      <c r="AA132" s="90"/>
      <c r="AB132" s="90"/>
      <c r="AC132" s="90"/>
      <c r="AD132" s="90"/>
      <c r="AE132" s="90"/>
      <c r="AF132" s="90"/>
      <c r="AG132" s="90"/>
      <c r="AH132" s="90"/>
      <c r="AI132" s="90"/>
      <c r="AJ132" s="90"/>
      <c r="AK132" s="90"/>
      <c r="AL132" s="90"/>
      <c r="AM132" s="201">
        <v>8</v>
      </c>
      <c r="AN132" s="201">
        <v>8</v>
      </c>
      <c r="AO132" s="201">
        <v>8</v>
      </c>
      <c r="AP132" s="210">
        <v>8</v>
      </c>
      <c r="AQ132" s="210">
        <v>8</v>
      </c>
      <c r="AR132" s="201">
        <v>8</v>
      </c>
      <c r="AS132" s="201">
        <v>8</v>
      </c>
      <c r="AT132" s="201">
        <v>8</v>
      </c>
      <c r="AU132" s="201">
        <v>8</v>
      </c>
      <c r="AV132" s="201">
        <v>8</v>
      </c>
      <c r="AW132" s="183"/>
      <c r="AX132" s="183"/>
      <c r="AY132" s="183"/>
      <c r="AZ132" s="183"/>
      <c r="BA132" s="183"/>
      <c r="BB132" s="183"/>
      <c r="BC132" s="183"/>
      <c r="BD132" s="183"/>
      <c r="BE132" s="22"/>
      <c r="BF132" s="21"/>
      <c r="BG132" s="215"/>
    </row>
    <row r="133" spans="1:59" ht="24.75" customHeight="1" thickTop="1" thickBot="1">
      <c r="A133" s="630"/>
      <c r="B133" s="595"/>
      <c r="C133" s="599"/>
      <c r="D133" s="185" t="s">
        <v>22</v>
      </c>
      <c r="E133" s="222"/>
      <c r="F133" s="222"/>
      <c r="G133" s="222"/>
      <c r="H133" s="222"/>
      <c r="I133" s="222"/>
      <c r="J133" s="222"/>
      <c r="K133" s="222"/>
      <c r="L133" s="221"/>
      <c r="M133" s="221"/>
      <c r="N133" s="221"/>
      <c r="O133" s="221"/>
      <c r="P133" s="221"/>
      <c r="Q133" s="221"/>
      <c r="R133" s="125">
        <v>0</v>
      </c>
      <c r="S133" s="125">
        <v>0</v>
      </c>
      <c r="T133" s="125">
        <v>0</v>
      </c>
      <c r="U133" s="165"/>
      <c r="V133" s="22"/>
      <c r="W133" s="22"/>
      <c r="X133" s="22"/>
      <c r="Y133" s="90"/>
      <c r="Z133" s="90"/>
      <c r="AA133" s="90"/>
      <c r="AB133" s="90"/>
      <c r="AC133" s="90"/>
      <c r="AD133" s="90"/>
      <c r="AE133" s="90"/>
      <c r="AF133" s="90"/>
      <c r="AG133" s="90"/>
      <c r="AH133" s="90"/>
      <c r="AI133" s="90"/>
      <c r="AJ133" s="90"/>
      <c r="AK133" s="90"/>
      <c r="AL133" s="90"/>
      <c r="AM133" s="201">
        <v>8</v>
      </c>
      <c r="AN133" s="201">
        <v>8</v>
      </c>
      <c r="AO133" s="201">
        <v>8</v>
      </c>
      <c r="AP133" s="210">
        <v>8</v>
      </c>
      <c r="AQ133" s="210">
        <v>8</v>
      </c>
      <c r="AR133" s="201">
        <v>8</v>
      </c>
      <c r="AS133" s="201">
        <v>8</v>
      </c>
      <c r="AT133" s="201">
        <v>8</v>
      </c>
      <c r="AU133" s="201">
        <v>8</v>
      </c>
      <c r="AV133" s="201">
        <v>8</v>
      </c>
      <c r="AW133" s="183"/>
      <c r="AX133" s="183"/>
      <c r="AY133" s="183"/>
      <c r="AZ133" s="183"/>
      <c r="BA133" s="183"/>
      <c r="BB133" s="183"/>
      <c r="BC133" s="183"/>
      <c r="BD133" s="183"/>
      <c r="BE133" s="22"/>
      <c r="BF133" s="21"/>
      <c r="BG133" s="215"/>
    </row>
    <row r="134" spans="1:59" ht="14.25" thickTop="1" thickBot="1">
      <c r="A134" s="630"/>
      <c r="B134" s="596" t="s">
        <v>246</v>
      </c>
      <c r="C134" s="575" t="s">
        <v>247</v>
      </c>
      <c r="D134" s="28" t="s">
        <v>21</v>
      </c>
      <c r="E134" s="18">
        <v>4</v>
      </c>
      <c r="F134" s="18">
        <v>4</v>
      </c>
      <c r="G134" s="18">
        <v>4</v>
      </c>
      <c r="H134" s="18">
        <v>4</v>
      </c>
      <c r="I134" s="18">
        <v>4</v>
      </c>
      <c r="J134" s="18">
        <v>4</v>
      </c>
      <c r="K134" s="18">
        <v>4</v>
      </c>
      <c r="L134" s="18">
        <v>4</v>
      </c>
      <c r="M134" s="18">
        <v>4</v>
      </c>
      <c r="N134" s="18">
        <v>4</v>
      </c>
      <c r="O134" s="18">
        <v>4</v>
      </c>
      <c r="P134" s="18">
        <v>4</v>
      </c>
      <c r="Q134" s="18">
        <v>4</v>
      </c>
      <c r="R134" s="125">
        <v>0</v>
      </c>
      <c r="S134" s="125">
        <v>0</v>
      </c>
      <c r="T134" s="125">
        <v>0</v>
      </c>
      <c r="U134" s="165"/>
      <c r="V134" s="22"/>
      <c r="W134" s="22"/>
      <c r="X134" s="22"/>
      <c r="Y134" s="255">
        <v>5</v>
      </c>
      <c r="Z134" s="255">
        <v>5</v>
      </c>
      <c r="AA134" s="255">
        <v>5</v>
      </c>
      <c r="AB134" s="255">
        <v>5</v>
      </c>
      <c r="AC134" s="255">
        <v>5</v>
      </c>
      <c r="AD134" s="255">
        <v>5</v>
      </c>
      <c r="AE134" s="255">
        <v>5</v>
      </c>
      <c r="AF134" s="255">
        <v>5</v>
      </c>
      <c r="AG134" s="255">
        <v>5</v>
      </c>
      <c r="AH134" s="255">
        <v>5</v>
      </c>
      <c r="AI134" s="255">
        <v>5</v>
      </c>
      <c r="AJ134" s="255">
        <v>5</v>
      </c>
      <c r="AK134" s="255">
        <v>5</v>
      </c>
      <c r="AL134" s="250">
        <v>4</v>
      </c>
      <c r="AM134" s="201">
        <v>8</v>
      </c>
      <c r="AN134" s="201">
        <v>8</v>
      </c>
      <c r="AO134" s="201">
        <v>8</v>
      </c>
      <c r="AP134" s="210">
        <v>8</v>
      </c>
      <c r="AQ134" s="210">
        <v>8</v>
      </c>
      <c r="AR134" s="201">
        <v>8</v>
      </c>
      <c r="AS134" s="201">
        <v>8</v>
      </c>
      <c r="AT134" s="201">
        <v>8</v>
      </c>
      <c r="AU134" s="201">
        <v>8</v>
      </c>
      <c r="AV134" s="201">
        <v>8</v>
      </c>
      <c r="AW134" s="183"/>
      <c r="AX134" s="183"/>
      <c r="AY134" s="183"/>
      <c r="AZ134" s="183"/>
      <c r="BA134" s="183"/>
      <c r="BB134" s="183"/>
      <c r="BC134" s="183"/>
      <c r="BD134" s="183"/>
      <c r="BE134" s="22"/>
      <c r="BF134" s="21">
        <f>SUM(E134:T134,Y134:AL134)</f>
        <v>121</v>
      </c>
      <c r="BG134" s="215"/>
    </row>
    <row r="135" spans="1:59" ht="13.5" thickTop="1">
      <c r="A135" s="630"/>
      <c r="B135" s="597"/>
      <c r="C135" s="625"/>
      <c r="D135" s="19" t="s">
        <v>22</v>
      </c>
      <c r="E135" s="256">
        <v>2</v>
      </c>
      <c r="F135" s="256">
        <v>2</v>
      </c>
      <c r="G135" s="256">
        <v>2</v>
      </c>
      <c r="H135" s="256">
        <v>2</v>
      </c>
      <c r="I135" s="256">
        <v>2</v>
      </c>
      <c r="J135" s="256">
        <v>2</v>
      </c>
      <c r="K135" s="256">
        <v>2</v>
      </c>
      <c r="L135" s="256">
        <v>2</v>
      </c>
      <c r="M135" s="256">
        <v>2</v>
      </c>
      <c r="N135" s="256">
        <v>2</v>
      </c>
      <c r="O135" s="256">
        <v>2</v>
      </c>
      <c r="P135" s="256">
        <v>2</v>
      </c>
      <c r="Q135" s="256">
        <v>2</v>
      </c>
      <c r="R135" s="125">
        <v>0</v>
      </c>
      <c r="S135" s="125">
        <v>0</v>
      </c>
      <c r="T135" s="125">
        <v>0</v>
      </c>
      <c r="U135" s="165"/>
      <c r="V135" s="22"/>
      <c r="W135" s="22"/>
      <c r="X135" s="22"/>
      <c r="Y135" s="218">
        <v>2.5</v>
      </c>
      <c r="Z135" s="218">
        <v>2.5</v>
      </c>
      <c r="AA135" s="218">
        <v>2.5</v>
      </c>
      <c r="AB135" s="218">
        <v>2.5</v>
      </c>
      <c r="AC135" s="218">
        <v>2.5</v>
      </c>
      <c r="AD135" s="218">
        <v>2.5</v>
      </c>
      <c r="AE135" s="218">
        <v>2.5</v>
      </c>
      <c r="AF135" s="218">
        <v>2.5</v>
      </c>
      <c r="AG135" s="218">
        <v>2.5</v>
      </c>
      <c r="AH135" s="218">
        <v>2.5</v>
      </c>
      <c r="AI135" s="218">
        <v>2.5</v>
      </c>
      <c r="AJ135" s="218">
        <v>2.5</v>
      </c>
      <c r="AK135" s="218">
        <v>3</v>
      </c>
      <c r="AL135" s="218">
        <v>3</v>
      </c>
      <c r="AM135" s="201">
        <v>8</v>
      </c>
      <c r="AN135" s="201">
        <v>8</v>
      </c>
      <c r="AO135" s="201">
        <v>8</v>
      </c>
      <c r="AP135" s="210">
        <v>8</v>
      </c>
      <c r="AQ135" s="210">
        <v>8</v>
      </c>
      <c r="AR135" s="201">
        <v>8</v>
      </c>
      <c r="AS135" s="201">
        <v>8</v>
      </c>
      <c r="AT135" s="201">
        <v>8</v>
      </c>
      <c r="AU135" s="201">
        <v>8</v>
      </c>
      <c r="AV135" s="201">
        <v>8</v>
      </c>
      <c r="AW135" s="183"/>
      <c r="AX135" s="183"/>
      <c r="AY135" s="183"/>
      <c r="AZ135" s="183"/>
      <c r="BA135" s="183"/>
      <c r="BB135" s="183"/>
      <c r="BC135" s="183"/>
      <c r="BD135" s="183"/>
      <c r="BE135" s="22"/>
      <c r="BF135" s="21"/>
      <c r="BG135" s="215">
        <f>SUM(E135:U135,Y135:AL135)</f>
        <v>62</v>
      </c>
    </row>
    <row r="136" spans="1:59" ht="12.75" customHeight="1" thickBot="1">
      <c r="A136" s="629"/>
      <c r="B136" s="615" t="s">
        <v>75</v>
      </c>
      <c r="C136" s="616"/>
      <c r="D136" s="617"/>
      <c r="E136" s="112" t="e">
        <f t="shared" ref="E136:T136" si="31">SUM(E89,E98,E104,E112)</f>
        <v>#REF!</v>
      </c>
      <c r="F136" s="112" t="e">
        <f t="shared" si="31"/>
        <v>#REF!</v>
      </c>
      <c r="G136" s="112" t="e">
        <f t="shared" si="31"/>
        <v>#REF!</v>
      </c>
      <c r="H136" s="112" t="e">
        <f t="shared" si="31"/>
        <v>#REF!</v>
      </c>
      <c r="I136" s="112" t="e">
        <f t="shared" si="31"/>
        <v>#REF!</v>
      </c>
      <c r="J136" s="112" t="e">
        <f t="shared" si="31"/>
        <v>#REF!</v>
      </c>
      <c r="K136" s="112" t="e">
        <f t="shared" si="31"/>
        <v>#REF!</v>
      </c>
      <c r="L136" s="112" t="e">
        <f t="shared" si="31"/>
        <v>#REF!</v>
      </c>
      <c r="M136" s="112" t="e">
        <f t="shared" si="31"/>
        <v>#REF!</v>
      </c>
      <c r="N136" s="112" t="e">
        <f t="shared" si="31"/>
        <v>#REF!</v>
      </c>
      <c r="O136" s="112" t="e">
        <f t="shared" si="31"/>
        <v>#REF!</v>
      </c>
      <c r="P136" s="112" t="e">
        <f t="shared" si="31"/>
        <v>#REF!</v>
      </c>
      <c r="Q136" s="112" t="e">
        <f t="shared" si="31"/>
        <v>#REF!</v>
      </c>
      <c r="R136" s="112">
        <f t="shared" si="31"/>
        <v>0</v>
      </c>
      <c r="S136" s="112">
        <f t="shared" si="31"/>
        <v>0</v>
      </c>
      <c r="T136" s="112">
        <f t="shared" si="31"/>
        <v>0</v>
      </c>
      <c r="U136" s="111"/>
      <c r="V136" s="111"/>
      <c r="W136" s="111"/>
      <c r="X136" s="111"/>
      <c r="Y136" s="111"/>
      <c r="Z136" s="111"/>
      <c r="AA136" s="111"/>
      <c r="AB136" s="111"/>
      <c r="AC136" s="154" t="e">
        <f t="shared" ref="AC136:AN136" si="32">SUM(AC89,AC104,AC112)</f>
        <v>#REF!</v>
      </c>
      <c r="AD136" s="154" t="e">
        <f t="shared" si="32"/>
        <v>#REF!</v>
      </c>
      <c r="AE136" s="154" t="e">
        <f t="shared" si="32"/>
        <v>#REF!</v>
      </c>
      <c r="AF136" s="154" t="e">
        <f t="shared" si="32"/>
        <v>#REF!</v>
      </c>
      <c r="AG136" s="154" t="e">
        <f t="shared" si="32"/>
        <v>#REF!</v>
      </c>
      <c r="AH136" s="154" t="e">
        <f t="shared" si="32"/>
        <v>#REF!</v>
      </c>
      <c r="AI136" s="154" t="e">
        <f t="shared" si="32"/>
        <v>#REF!</v>
      </c>
      <c r="AJ136" s="154" t="e">
        <f t="shared" si="32"/>
        <v>#REF!</v>
      </c>
      <c r="AK136" s="154" t="e">
        <f t="shared" si="32"/>
        <v>#REF!</v>
      </c>
      <c r="AL136" s="154" t="e">
        <f t="shared" si="32"/>
        <v>#REF!</v>
      </c>
      <c r="AM136" s="154">
        <f>SUM(AM89,AM104,AM112)</f>
        <v>24</v>
      </c>
      <c r="AN136" s="154">
        <f t="shared" si="32"/>
        <v>24</v>
      </c>
      <c r="AO136" s="26"/>
      <c r="AP136" s="26"/>
      <c r="AQ136" s="26"/>
      <c r="AR136" s="112"/>
      <c r="AS136" s="26"/>
      <c r="AT136" s="154">
        <f>SUM(AT89,AT104,AT112)</f>
        <v>24</v>
      </c>
      <c r="AU136" s="154">
        <f>SUM(AU89,AU104,AU112)</f>
        <v>24</v>
      </c>
      <c r="AV136" s="154">
        <f>SUM(AV89,AV104,AV112)</f>
        <v>24</v>
      </c>
      <c r="AW136" s="26"/>
      <c r="AX136" s="26"/>
      <c r="AY136" s="26"/>
      <c r="AZ136" s="26"/>
      <c r="BA136" s="26"/>
      <c r="BB136" s="26"/>
      <c r="BC136" s="26"/>
      <c r="BD136" s="26"/>
      <c r="BE136" s="219"/>
      <c r="BF136" s="220" t="e">
        <f>SUM(BF89,BF98,BF104,BF112)</f>
        <v>#REF!</v>
      </c>
      <c r="BG136" s="114"/>
    </row>
    <row r="137" spans="1:59" ht="12.75" customHeight="1" thickTop="1">
      <c r="A137" s="629"/>
      <c r="B137" s="618" t="s">
        <v>76</v>
      </c>
      <c r="C137" s="619"/>
      <c r="D137" s="620"/>
      <c r="E137" s="70" t="e">
        <f t="shared" ref="E137:T137" si="33">SUM(E90,E99,E105,E113)</f>
        <v>#REF!</v>
      </c>
      <c r="F137" s="70" t="e">
        <f t="shared" si="33"/>
        <v>#REF!</v>
      </c>
      <c r="G137" s="70" t="e">
        <f t="shared" si="33"/>
        <v>#REF!</v>
      </c>
      <c r="H137" s="70" t="e">
        <f t="shared" si="33"/>
        <v>#REF!</v>
      </c>
      <c r="I137" s="70" t="e">
        <f t="shared" si="33"/>
        <v>#REF!</v>
      </c>
      <c r="J137" s="70" t="e">
        <f t="shared" si="33"/>
        <v>#REF!</v>
      </c>
      <c r="K137" s="70" t="e">
        <f t="shared" si="33"/>
        <v>#REF!</v>
      </c>
      <c r="L137" s="70" t="e">
        <f t="shared" si="33"/>
        <v>#REF!</v>
      </c>
      <c r="M137" s="70" t="e">
        <f t="shared" si="33"/>
        <v>#REF!</v>
      </c>
      <c r="N137" s="70" t="e">
        <f t="shared" si="33"/>
        <v>#REF!</v>
      </c>
      <c r="O137" s="70" t="e">
        <f t="shared" si="33"/>
        <v>#REF!</v>
      </c>
      <c r="P137" s="70" t="e">
        <f t="shared" si="33"/>
        <v>#REF!</v>
      </c>
      <c r="Q137" s="70" t="e">
        <f t="shared" si="33"/>
        <v>#REF!</v>
      </c>
      <c r="R137" s="70">
        <f t="shared" si="33"/>
        <v>0</v>
      </c>
      <c r="S137" s="70">
        <f t="shared" si="33"/>
        <v>0</v>
      </c>
      <c r="T137" s="70">
        <f t="shared" si="33"/>
        <v>0</v>
      </c>
      <c r="U137" s="20"/>
      <c r="V137" s="20"/>
      <c r="W137" s="20"/>
      <c r="X137" s="20"/>
      <c r="Y137" s="20"/>
      <c r="Z137" s="20"/>
      <c r="AA137" s="20"/>
      <c r="AB137" s="20"/>
      <c r="AC137" s="70" t="e">
        <f t="shared" ref="AC137:AN137" si="34">SUM(AC90,AC99,AC105,AC113)</f>
        <v>#REF!</v>
      </c>
      <c r="AD137" s="70" t="e">
        <f t="shared" si="34"/>
        <v>#REF!</v>
      </c>
      <c r="AE137" s="70" t="e">
        <f t="shared" si="34"/>
        <v>#REF!</v>
      </c>
      <c r="AF137" s="70" t="e">
        <f t="shared" si="34"/>
        <v>#REF!</v>
      </c>
      <c r="AG137" s="70" t="e">
        <f t="shared" si="34"/>
        <v>#REF!</v>
      </c>
      <c r="AH137" s="70" t="e">
        <f t="shared" si="34"/>
        <v>#REF!</v>
      </c>
      <c r="AI137" s="70" t="e">
        <f t="shared" si="34"/>
        <v>#REF!</v>
      </c>
      <c r="AJ137" s="70" t="e">
        <f t="shared" si="34"/>
        <v>#REF!</v>
      </c>
      <c r="AK137" s="70" t="e">
        <f t="shared" si="34"/>
        <v>#REF!</v>
      </c>
      <c r="AL137" s="70" t="e">
        <f t="shared" si="34"/>
        <v>#REF!</v>
      </c>
      <c r="AM137" s="70">
        <f t="shared" si="34"/>
        <v>32</v>
      </c>
      <c r="AN137" s="70">
        <f t="shared" si="34"/>
        <v>32</v>
      </c>
      <c r="AO137" s="21"/>
      <c r="AP137" s="21"/>
      <c r="AQ137" s="21"/>
      <c r="AR137" s="21"/>
      <c r="AS137" s="21"/>
      <c r="AT137" s="70">
        <f>SUM(AT90,AT99,AT105,AT113)</f>
        <v>32</v>
      </c>
      <c r="AU137" s="70">
        <f>SUM(AU90,AU99,AU105,AU113)</f>
        <v>32</v>
      </c>
      <c r="AV137" s="70">
        <f>SUM(AV90,AV99,AV105,AV113)</f>
        <v>32</v>
      </c>
      <c r="AW137" s="21"/>
      <c r="AX137" s="21"/>
      <c r="AY137" s="21"/>
      <c r="AZ137" s="21"/>
      <c r="BA137" s="21"/>
      <c r="BB137" s="21"/>
      <c r="BC137" s="21"/>
      <c r="BD137" s="21"/>
      <c r="BE137" s="20"/>
      <c r="BF137" s="26"/>
      <c r="BG137" s="86" t="e">
        <f>SUM(BG90,BG99,BG105,BG113)</f>
        <v>#REF!</v>
      </c>
    </row>
    <row r="138" spans="1:59" ht="12.75" customHeight="1" thickBot="1">
      <c r="A138" s="631"/>
      <c r="B138" s="621" t="s">
        <v>44</v>
      </c>
      <c r="C138" s="622"/>
      <c r="D138" s="623"/>
      <c r="E138" s="83" t="e">
        <f>E136+E137</f>
        <v>#REF!</v>
      </c>
      <c r="F138" s="83" t="e">
        <f t="shared" ref="F138:T138" si="35">F136+F137</f>
        <v>#REF!</v>
      </c>
      <c r="G138" s="83" t="e">
        <f t="shared" si="35"/>
        <v>#REF!</v>
      </c>
      <c r="H138" s="83" t="e">
        <f t="shared" si="35"/>
        <v>#REF!</v>
      </c>
      <c r="I138" s="83" t="e">
        <f t="shared" si="35"/>
        <v>#REF!</v>
      </c>
      <c r="J138" s="83" t="e">
        <f t="shared" si="35"/>
        <v>#REF!</v>
      </c>
      <c r="K138" s="83" t="e">
        <f t="shared" si="35"/>
        <v>#REF!</v>
      </c>
      <c r="L138" s="83" t="e">
        <f t="shared" si="35"/>
        <v>#REF!</v>
      </c>
      <c r="M138" s="83" t="e">
        <f t="shared" si="35"/>
        <v>#REF!</v>
      </c>
      <c r="N138" s="83" t="e">
        <f t="shared" si="35"/>
        <v>#REF!</v>
      </c>
      <c r="O138" s="83" t="e">
        <f t="shared" si="35"/>
        <v>#REF!</v>
      </c>
      <c r="P138" s="83" t="e">
        <f t="shared" si="35"/>
        <v>#REF!</v>
      </c>
      <c r="Q138" s="83" t="e">
        <f t="shared" si="35"/>
        <v>#REF!</v>
      </c>
      <c r="R138" s="83">
        <f t="shared" si="35"/>
        <v>0</v>
      </c>
      <c r="S138" s="83">
        <f t="shared" si="35"/>
        <v>0</v>
      </c>
      <c r="T138" s="83">
        <f t="shared" si="35"/>
        <v>0</v>
      </c>
      <c r="U138" s="94"/>
      <c r="V138" s="94"/>
      <c r="W138" s="134"/>
      <c r="X138" s="134"/>
      <c r="Y138" s="94"/>
      <c r="Z138" s="94"/>
      <c r="AA138" s="94"/>
      <c r="AB138" s="94"/>
      <c r="AC138" s="83" t="e">
        <f t="shared" ref="AC138:AN138" si="36">AC136+AC137</f>
        <v>#REF!</v>
      </c>
      <c r="AD138" s="83" t="e">
        <f t="shared" si="36"/>
        <v>#REF!</v>
      </c>
      <c r="AE138" s="83" t="e">
        <f t="shared" si="36"/>
        <v>#REF!</v>
      </c>
      <c r="AF138" s="83" t="e">
        <f t="shared" si="36"/>
        <v>#REF!</v>
      </c>
      <c r="AG138" s="83" t="e">
        <f t="shared" si="36"/>
        <v>#REF!</v>
      </c>
      <c r="AH138" s="83" t="e">
        <f t="shared" si="36"/>
        <v>#REF!</v>
      </c>
      <c r="AI138" s="83" t="e">
        <f t="shared" si="36"/>
        <v>#REF!</v>
      </c>
      <c r="AJ138" s="83" t="e">
        <f t="shared" si="36"/>
        <v>#REF!</v>
      </c>
      <c r="AK138" s="83" t="e">
        <f t="shared" si="36"/>
        <v>#REF!</v>
      </c>
      <c r="AL138" s="83" t="e">
        <f t="shared" si="36"/>
        <v>#REF!</v>
      </c>
      <c r="AM138" s="83">
        <f t="shared" si="36"/>
        <v>56</v>
      </c>
      <c r="AN138" s="83">
        <f t="shared" si="36"/>
        <v>56</v>
      </c>
      <c r="AO138" s="94"/>
      <c r="AP138" s="94"/>
      <c r="AQ138" s="94"/>
      <c r="AR138" s="94"/>
      <c r="AS138" s="94"/>
      <c r="AT138" s="83">
        <f>AT136+AT137</f>
        <v>56</v>
      </c>
      <c r="AU138" s="83">
        <f>AU136+AU137</f>
        <v>56</v>
      </c>
      <c r="AV138" s="83">
        <f>AV136+AV137</f>
        <v>56</v>
      </c>
      <c r="AW138" s="94"/>
      <c r="AX138" s="94"/>
      <c r="AY138" s="94"/>
      <c r="AZ138" s="94"/>
      <c r="BA138" s="94"/>
      <c r="BB138" s="94"/>
      <c r="BC138" s="94"/>
      <c r="BD138" s="94"/>
      <c r="BE138" s="134"/>
      <c r="BF138" s="648" t="e">
        <f>BG137+BF136</f>
        <v>#REF!</v>
      </c>
      <c r="BG138" s="649"/>
    </row>
    <row r="139" spans="1:59" ht="13.5" thickTop="1">
      <c r="A139" s="612">
        <v>4</v>
      </c>
      <c r="B139" s="633" t="s">
        <v>217</v>
      </c>
      <c r="C139" s="632" t="s">
        <v>248</v>
      </c>
      <c r="D139" s="71" t="s">
        <v>21</v>
      </c>
      <c r="E139" s="75">
        <f>SUM(E143,E145)</f>
        <v>4</v>
      </c>
      <c r="F139" s="75">
        <f t="shared" ref="F139:T139" si="37">SUM(F143,F145)</f>
        <v>4</v>
      </c>
      <c r="G139" s="75">
        <f t="shared" si="37"/>
        <v>4</v>
      </c>
      <c r="H139" s="75">
        <f t="shared" si="37"/>
        <v>4</v>
      </c>
      <c r="I139" s="75">
        <f t="shared" si="37"/>
        <v>4</v>
      </c>
      <c r="J139" s="75">
        <f t="shared" si="37"/>
        <v>4</v>
      </c>
      <c r="K139" s="75">
        <f t="shared" si="37"/>
        <v>4</v>
      </c>
      <c r="L139" s="75">
        <f t="shared" si="37"/>
        <v>4</v>
      </c>
      <c r="M139" s="75">
        <f t="shared" si="37"/>
        <v>4</v>
      </c>
      <c r="N139" s="75">
        <f t="shared" si="37"/>
        <v>4</v>
      </c>
      <c r="O139" s="75">
        <f t="shared" si="37"/>
        <v>4</v>
      </c>
      <c r="P139" s="75">
        <f t="shared" si="37"/>
        <v>4</v>
      </c>
      <c r="Q139" s="75">
        <f t="shared" si="37"/>
        <v>4</v>
      </c>
      <c r="R139" s="75">
        <f t="shared" si="37"/>
        <v>4</v>
      </c>
      <c r="S139" s="75">
        <f t="shared" si="37"/>
        <v>4</v>
      </c>
      <c r="T139" s="75">
        <f t="shared" si="37"/>
        <v>4</v>
      </c>
      <c r="U139" s="257"/>
      <c r="V139" s="73"/>
      <c r="W139" s="73"/>
      <c r="X139" s="73"/>
      <c r="Y139" s="265"/>
      <c r="Z139" s="265"/>
      <c r="AA139" s="265"/>
      <c r="AB139" s="265"/>
      <c r="AC139" s="265"/>
      <c r="AD139" s="265"/>
      <c r="AE139" s="140">
        <v>8</v>
      </c>
      <c r="AF139" s="140">
        <v>8</v>
      </c>
      <c r="AG139" s="140">
        <v>8</v>
      </c>
      <c r="AH139" s="140">
        <v>8</v>
      </c>
      <c r="AI139" s="140">
        <v>8</v>
      </c>
      <c r="AJ139" s="140">
        <v>8</v>
      </c>
      <c r="AK139" s="259"/>
      <c r="AL139" s="259"/>
      <c r="AM139" s="125" t="s">
        <v>202</v>
      </c>
      <c r="AN139" s="125" t="s">
        <v>202</v>
      </c>
      <c r="AO139" s="125" t="s">
        <v>202</v>
      </c>
      <c r="AP139" s="125" t="s">
        <v>202</v>
      </c>
      <c r="AQ139" s="141" t="s">
        <v>205</v>
      </c>
      <c r="AR139" s="141" t="s">
        <v>205</v>
      </c>
      <c r="AS139" s="141" t="s">
        <v>205</v>
      </c>
      <c r="AT139" s="141" t="s">
        <v>205</v>
      </c>
      <c r="AU139" s="127" t="s">
        <v>203</v>
      </c>
      <c r="AV139" s="127" t="s">
        <v>203</v>
      </c>
      <c r="AW139" s="115"/>
      <c r="AX139" s="115"/>
      <c r="AY139" s="115"/>
      <c r="AZ139" s="115"/>
      <c r="BA139" s="115"/>
      <c r="BB139" s="115"/>
      <c r="BC139" s="115"/>
      <c r="BD139" s="115"/>
      <c r="BE139" s="116"/>
      <c r="BF139" s="75">
        <f>SUM(BF143,BF145)</f>
        <v>92</v>
      </c>
      <c r="BG139" s="77"/>
    </row>
    <row r="140" spans="1:59" ht="14.25" thickBot="1">
      <c r="A140" s="613"/>
      <c r="B140" s="634"/>
      <c r="C140" s="590"/>
      <c r="D140" s="47" t="s">
        <v>22</v>
      </c>
      <c r="E140" s="56">
        <f>SUM(E144,E146)</f>
        <v>2</v>
      </c>
      <c r="F140" s="56">
        <f t="shared" ref="F140:T140" si="38">SUM(F144,F146)</f>
        <v>2</v>
      </c>
      <c r="G140" s="56">
        <f t="shared" si="38"/>
        <v>2</v>
      </c>
      <c r="H140" s="56">
        <f t="shared" si="38"/>
        <v>2</v>
      </c>
      <c r="I140" s="56">
        <f t="shared" si="38"/>
        <v>2</v>
      </c>
      <c r="J140" s="56">
        <f t="shared" si="38"/>
        <v>2</v>
      </c>
      <c r="K140" s="56">
        <f t="shared" si="38"/>
        <v>2</v>
      </c>
      <c r="L140" s="56">
        <f t="shared" si="38"/>
        <v>2</v>
      </c>
      <c r="M140" s="56">
        <f t="shared" si="38"/>
        <v>2</v>
      </c>
      <c r="N140" s="56">
        <f t="shared" si="38"/>
        <v>2</v>
      </c>
      <c r="O140" s="56">
        <f t="shared" si="38"/>
        <v>2</v>
      </c>
      <c r="P140" s="56">
        <f t="shared" si="38"/>
        <v>2</v>
      </c>
      <c r="Q140" s="56">
        <f t="shared" si="38"/>
        <v>2</v>
      </c>
      <c r="R140" s="56">
        <f t="shared" si="38"/>
        <v>2</v>
      </c>
      <c r="S140" s="56">
        <f t="shared" si="38"/>
        <v>2</v>
      </c>
      <c r="T140" s="56">
        <f t="shared" si="38"/>
        <v>2</v>
      </c>
      <c r="U140" s="236"/>
      <c r="V140" s="37"/>
      <c r="W140" s="37"/>
      <c r="X140" s="37"/>
      <c r="Y140" s="242"/>
      <c r="Z140" s="242"/>
      <c r="AA140" s="242"/>
      <c r="AB140" s="242"/>
      <c r="AC140" s="242"/>
      <c r="AD140" s="242"/>
      <c r="AE140" s="137">
        <v>8</v>
      </c>
      <c r="AF140" s="137">
        <v>8</v>
      </c>
      <c r="AG140" s="137">
        <v>8</v>
      </c>
      <c r="AH140" s="137">
        <v>8</v>
      </c>
      <c r="AI140" s="137">
        <v>8</v>
      </c>
      <c r="AJ140" s="137">
        <v>8</v>
      </c>
      <c r="AK140" s="260"/>
      <c r="AL140" s="260"/>
      <c r="AM140" s="126" t="s">
        <v>202</v>
      </c>
      <c r="AN140" s="126" t="s">
        <v>202</v>
      </c>
      <c r="AO140" s="126" t="s">
        <v>202</v>
      </c>
      <c r="AP140" s="126" t="s">
        <v>202</v>
      </c>
      <c r="AQ140" s="142" t="s">
        <v>205</v>
      </c>
      <c r="AR140" s="142" t="s">
        <v>205</v>
      </c>
      <c r="AS140" s="142" t="s">
        <v>205</v>
      </c>
      <c r="AT140" s="142" t="s">
        <v>205</v>
      </c>
      <c r="AU140" s="143" t="s">
        <v>203</v>
      </c>
      <c r="AV140" s="143" t="s">
        <v>203</v>
      </c>
      <c r="AW140" s="98"/>
      <c r="AX140" s="98"/>
      <c r="AY140" s="98"/>
      <c r="AZ140" s="98"/>
      <c r="BA140" s="98"/>
      <c r="BB140" s="98"/>
      <c r="BC140" s="98"/>
      <c r="BD140" s="98"/>
      <c r="BE140" s="99"/>
      <c r="BF140" s="40"/>
      <c r="BG140" s="84">
        <f>BG144+BG146</f>
        <v>47</v>
      </c>
    </row>
    <row r="141" spans="1:59" ht="14.25" thickTop="1">
      <c r="A141" s="613"/>
      <c r="B141" s="624" t="s">
        <v>158</v>
      </c>
      <c r="C141" s="637" t="s">
        <v>236</v>
      </c>
      <c r="D141" s="71" t="s">
        <v>21</v>
      </c>
      <c r="E141" s="225"/>
      <c r="F141" s="225"/>
      <c r="G141" s="225"/>
      <c r="H141" s="225"/>
      <c r="I141" s="225"/>
      <c r="J141" s="225"/>
      <c r="K141" s="225"/>
      <c r="L141" s="225"/>
      <c r="M141" s="225"/>
      <c r="N141" s="225"/>
      <c r="O141" s="225"/>
      <c r="P141" s="225"/>
      <c r="Q141" s="225"/>
      <c r="R141" s="225"/>
      <c r="S141" s="225"/>
      <c r="T141" s="225"/>
      <c r="U141" s="258"/>
      <c r="V141" s="161"/>
      <c r="W141" s="161"/>
      <c r="X141" s="161"/>
      <c r="Y141" s="266"/>
      <c r="Z141" s="266"/>
      <c r="AA141" s="266"/>
      <c r="AB141" s="266"/>
      <c r="AC141" s="266"/>
      <c r="AD141" s="266"/>
      <c r="AE141" s="208"/>
      <c r="AF141" s="208"/>
      <c r="AG141" s="208"/>
      <c r="AH141" s="208"/>
      <c r="AI141" s="208"/>
      <c r="AJ141" s="208"/>
      <c r="AK141" s="261"/>
      <c r="AL141" s="261"/>
      <c r="AM141" s="198"/>
      <c r="AN141" s="198"/>
      <c r="AO141" s="198"/>
      <c r="AP141" s="198"/>
      <c r="AQ141" s="223"/>
      <c r="AR141" s="223"/>
      <c r="AS141" s="223"/>
      <c r="AT141" s="223"/>
      <c r="AU141" s="224"/>
      <c r="AV141" s="224"/>
      <c r="AW141" s="193"/>
      <c r="AX141" s="193"/>
      <c r="AY141" s="193"/>
      <c r="AZ141" s="193"/>
      <c r="BA141" s="193"/>
      <c r="BB141" s="193"/>
      <c r="BC141" s="193"/>
      <c r="BD141" s="193"/>
      <c r="BE141" s="192"/>
      <c r="BF141" s="159"/>
      <c r="BG141" s="191"/>
    </row>
    <row r="142" spans="1:59" ht="14.25" thickBot="1">
      <c r="A142" s="613"/>
      <c r="B142" s="579"/>
      <c r="C142" s="638"/>
      <c r="D142" s="47" t="s">
        <v>22</v>
      </c>
      <c r="E142" s="225"/>
      <c r="F142" s="225"/>
      <c r="G142" s="225"/>
      <c r="H142" s="225"/>
      <c r="I142" s="225"/>
      <c r="J142" s="225"/>
      <c r="K142" s="225"/>
      <c r="L142" s="225"/>
      <c r="M142" s="225"/>
      <c r="N142" s="225"/>
      <c r="O142" s="225"/>
      <c r="P142" s="225"/>
      <c r="Q142" s="225"/>
      <c r="R142" s="225"/>
      <c r="S142" s="225"/>
      <c r="T142" s="225"/>
      <c r="U142" s="258"/>
      <c r="V142" s="161"/>
      <c r="W142" s="161"/>
      <c r="X142" s="161"/>
      <c r="Y142" s="266"/>
      <c r="Z142" s="266"/>
      <c r="AA142" s="266"/>
      <c r="AB142" s="266"/>
      <c r="AC142" s="266"/>
      <c r="AD142" s="266"/>
      <c r="AE142" s="208"/>
      <c r="AF142" s="208"/>
      <c r="AG142" s="208"/>
      <c r="AH142" s="208"/>
      <c r="AI142" s="208"/>
      <c r="AJ142" s="208"/>
      <c r="AK142" s="261"/>
      <c r="AL142" s="261"/>
      <c r="AM142" s="198"/>
      <c r="AN142" s="198"/>
      <c r="AO142" s="198"/>
      <c r="AP142" s="198"/>
      <c r="AQ142" s="223"/>
      <c r="AR142" s="223"/>
      <c r="AS142" s="223"/>
      <c r="AT142" s="223"/>
      <c r="AU142" s="224"/>
      <c r="AV142" s="224"/>
      <c r="AW142" s="193"/>
      <c r="AX142" s="193"/>
      <c r="AY142" s="193"/>
      <c r="AZ142" s="193"/>
      <c r="BA142" s="193"/>
      <c r="BB142" s="193"/>
      <c r="BC142" s="193"/>
      <c r="BD142" s="193"/>
      <c r="BE142" s="192"/>
      <c r="BF142" s="159"/>
      <c r="BG142" s="191"/>
    </row>
    <row r="143" spans="1:59">
      <c r="A143" s="613"/>
      <c r="B143" s="610" t="s">
        <v>162</v>
      </c>
      <c r="C143" s="571" t="s">
        <v>135</v>
      </c>
      <c r="D143" s="28" t="s">
        <v>21</v>
      </c>
      <c r="E143" s="29">
        <v>2</v>
      </c>
      <c r="F143" s="29">
        <v>2</v>
      </c>
      <c r="G143" s="29">
        <v>2</v>
      </c>
      <c r="H143" s="29">
        <v>2</v>
      </c>
      <c r="I143" s="29">
        <v>2</v>
      </c>
      <c r="J143" s="29">
        <v>2</v>
      </c>
      <c r="K143" s="29">
        <v>2</v>
      </c>
      <c r="L143" s="28">
        <v>2</v>
      </c>
      <c r="M143" s="28">
        <v>2</v>
      </c>
      <c r="N143" s="28">
        <v>2</v>
      </c>
      <c r="O143" s="28">
        <v>2</v>
      </c>
      <c r="P143" s="28">
        <v>2</v>
      </c>
      <c r="Q143" s="28">
        <v>2</v>
      </c>
      <c r="R143" s="28">
        <v>2</v>
      </c>
      <c r="S143" s="28">
        <v>2</v>
      </c>
      <c r="T143" s="28">
        <v>2</v>
      </c>
      <c r="U143" s="237">
        <v>2</v>
      </c>
      <c r="V143" s="25"/>
      <c r="W143" s="32"/>
      <c r="X143" s="32"/>
      <c r="Y143" s="246">
        <v>2</v>
      </c>
      <c r="Z143" s="246">
        <v>2</v>
      </c>
      <c r="AA143" s="246">
        <v>2</v>
      </c>
      <c r="AB143" s="246">
        <v>2</v>
      </c>
      <c r="AC143" s="246">
        <v>2</v>
      </c>
      <c r="AD143" s="246">
        <v>2</v>
      </c>
      <c r="AE143" s="136">
        <v>8</v>
      </c>
      <c r="AF143" s="136">
        <v>8</v>
      </c>
      <c r="AG143" s="136">
        <v>8</v>
      </c>
      <c r="AH143" s="136">
        <v>8</v>
      </c>
      <c r="AI143" s="136">
        <v>8</v>
      </c>
      <c r="AJ143" s="136">
        <v>8</v>
      </c>
      <c r="AK143" s="262"/>
      <c r="AL143" s="262"/>
      <c r="AM143" s="144" t="s">
        <v>202</v>
      </c>
      <c r="AN143" s="144" t="s">
        <v>202</v>
      </c>
      <c r="AO143" s="144" t="s">
        <v>202</v>
      </c>
      <c r="AP143" s="144" t="s">
        <v>202</v>
      </c>
      <c r="AQ143" s="145" t="s">
        <v>205</v>
      </c>
      <c r="AR143" s="145" t="s">
        <v>205</v>
      </c>
      <c r="AS143" s="145" t="s">
        <v>205</v>
      </c>
      <c r="AT143" s="145" t="s">
        <v>205</v>
      </c>
      <c r="AU143" s="146" t="s">
        <v>203</v>
      </c>
      <c r="AV143" s="146" t="s">
        <v>203</v>
      </c>
      <c r="AW143" s="117"/>
      <c r="AX143" s="117"/>
      <c r="AY143" s="117"/>
      <c r="AZ143" s="117"/>
      <c r="BA143" s="117"/>
      <c r="BB143" s="117"/>
      <c r="BC143" s="117"/>
      <c r="BD143" s="119"/>
      <c r="BE143" s="118"/>
      <c r="BF143" s="33">
        <f>SUM(E143:U143,Y143:AD143)</f>
        <v>46</v>
      </c>
      <c r="BG143" s="85"/>
    </row>
    <row r="144" spans="1:59" ht="13.5" thickBot="1">
      <c r="A144" s="613"/>
      <c r="B144" s="611"/>
      <c r="C144" s="572"/>
      <c r="D144" s="35" t="s">
        <v>22</v>
      </c>
      <c r="E144" s="113">
        <v>1</v>
      </c>
      <c r="F144" s="113">
        <v>1</v>
      </c>
      <c r="G144" s="113">
        <v>1</v>
      </c>
      <c r="H144" s="113">
        <v>1</v>
      </c>
      <c r="I144" s="113">
        <v>1</v>
      </c>
      <c r="J144" s="113">
        <v>1</v>
      </c>
      <c r="K144" s="113">
        <v>1</v>
      </c>
      <c r="L144" s="113">
        <v>1</v>
      </c>
      <c r="M144" s="113">
        <v>1</v>
      </c>
      <c r="N144" s="113">
        <v>1</v>
      </c>
      <c r="O144" s="113">
        <v>1</v>
      </c>
      <c r="P144" s="113">
        <v>1</v>
      </c>
      <c r="Q144" s="113">
        <v>1</v>
      </c>
      <c r="R144" s="113">
        <v>1</v>
      </c>
      <c r="S144" s="113">
        <v>1</v>
      </c>
      <c r="T144" s="113">
        <v>1</v>
      </c>
      <c r="U144" s="236"/>
      <c r="V144" s="37"/>
      <c r="W144" s="37"/>
      <c r="X144" s="37"/>
      <c r="Y144" s="267">
        <v>1.5</v>
      </c>
      <c r="Z144" s="267">
        <v>1.5</v>
      </c>
      <c r="AA144" s="267">
        <v>1.5</v>
      </c>
      <c r="AB144" s="267">
        <v>1.5</v>
      </c>
      <c r="AC144" s="267">
        <v>1</v>
      </c>
      <c r="AD144" s="267">
        <v>1</v>
      </c>
      <c r="AE144" s="137">
        <v>8</v>
      </c>
      <c r="AF144" s="137">
        <v>8</v>
      </c>
      <c r="AG144" s="137">
        <v>8</v>
      </c>
      <c r="AH144" s="137">
        <v>8</v>
      </c>
      <c r="AI144" s="137">
        <v>8</v>
      </c>
      <c r="AJ144" s="137">
        <v>8</v>
      </c>
      <c r="AK144" s="260"/>
      <c r="AL144" s="260"/>
      <c r="AM144" s="126" t="s">
        <v>202</v>
      </c>
      <c r="AN144" s="126" t="s">
        <v>202</v>
      </c>
      <c r="AO144" s="126" t="s">
        <v>202</v>
      </c>
      <c r="AP144" s="126" t="s">
        <v>202</v>
      </c>
      <c r="AQ144" s="142" t="s">
        <v>205</v>
      </c>
      <c r="AR144" s="142" t="s">
        <v>205</v>
      </c>
      <c r="AS144" s="142" t="s">
        <v>205</v>
      </c>
      <c r="AT144" s="142" t="s">
        <v>205</v>
      </c>
      <c r="AU144" s="143" t="s">
        <v>203</v>
      </c>
      <c r="AV144" s="143" t="s">
        <v>203</v>
      </c>
      <c r="AW144" s="98"/>
      <c r="AX144" s="98"/>
      <c r="AY144" s="98"/>
      <c r="AZ144" s="98"/>
      <c r="BA144" s="98"/>
      <c r="BB144" s="98"/>
      <c r="BC144" s="98"/>
      <c r="BD144" s="98"/>
      <c r="BE144" s="99"/>
      <c r="BF144" s="40"/>
      <c r="BG144" s="78">
        <f>SUM(E144:U144,Y144:AD144)</f>
        <v>24</v>
      </c>
    </row>
    <row r="145" spans="1:59">
      <c r="A145" s="613"/>
      <c r="B145" s="610" t="s">
        <v>164</v>
      </c>
      <c r="C145" s="571" t="s">
        <v>147</v>
      </c>
      <c r="D145" s="28" t="s">
        <v>21</v>
      </c>
      <c r="E145" s="29">
        <v>2</v>
      </c>
      <c r="F145" s="29">
        <v>2</v>
      </c>
      <c r="G145" s="29">
        <v>2</v>
      </c>
      <c r="H145" s="29">
        <v>2</v>
      </c>
      <c r="I145" s="29">
        <v>2</v>
      </c>
      <c r="J145" s="29">
        <v>2</v>
      </c>
      <c r="K145" s="29">
        <v>2</v>
      </c>
      <c r="L145" s="28">
        <v>2</v>
      </c>
      <c r="M145" s="28">
        <v>2</v>
      </c>
      <c r="N145" s="28">
        <v>2</v>
      </c>
      <c r="O145" s="28">
        <v>2</v>
      </c>
      <c r="P145" s="28">
        <v>2</v>
      </c>
      <c r="Q145" s="28">
        <v>2</v>
      </c>
      <c r="R145" s="28">
        <v>2</v>
      </c>
      <c r="S145" s="28">
        <v>2</v>
      </c>
      <c r="T145" s="28">
        <v>2</v>
      </c>
      <c r="U145" s="237">
        <v>2</v>
      </c>
      <c r="V145" s="32"/>
      <c r="W145" s="32"/>
      <c r="X145" s="32"/>
      <c r="Y145" s="246">
        <v>2</v>
      </c>
      <c r="Z145" s="246">
        <v>2</v>
      </c>
      <c r="AA145" s="246">
        <v>2</v>
      </c>
      <c r="AB145" s="246">
        <v>2</v>
      </c>
      <c r="AC145" s="246">
        <v>2</v>
      </c>
      <c r="AD145" s="246">
        <v>2</v>
      </c>
      <c r="AE145" s="136">
        <v>8</v>
      </c>
      <c r="AF145" s="136">
        <v>8</v>
      </c>
      <c r="AG145" s="136">
        <v>8</v>
      </c>
      <c r="AH145" s="136">
        <v>8</v>
      </c>
      <c r="AI145" s="136">
        <v>8</v>
      </c>
      <c r="AJ145" s="136">
        <v>8</v>
      </c>
      <c r="AK145" s="262"/>
      <c r="AL145" s="262"/>
      <c r="AM145" s="144" t="s">
        <v>202</v>
      </c>
      <c r="AN145" s="144" t="s">
        <v>202</v>
      </c>
      <c r="AO145" s="144" t="s">
        <v>202</v>
      </c>
      <c r="AP145" s="144" t="s">
        <v>202</v>
      </c>
      <c r="AQ145" s="145" t="s">
        <v>205</v>
      </c>
      <c r="AR145" s="145" t="s">
        <v>205</v>
      </c>
      <c r="AS145" s="145" t="s">
        <v>205</v>
      </c>
      <c r="AT145" s="145" t="s">
        <v>205</v>
      </c>
      <c r="AU145" s="146" t="s">
        <v>203</v>
      </c>
      <c r="AV145" s="146" t="s">
        <v>203</v>
      </c>
      <c r="AW145" s="117"/>
      <c r="AX145" s="117"/>
      <c r="AY145" s="117"/>
      <c r="AZ145" s="117"/>
      <c r="BA145" s="117"/>
      <c r="BB145" s="117"/>
      <c r="BC145" s="117"/>
      <c r="BD145" s="117"/>
      <c r="BE145" s="118"/>
      <c r="BF145" s="33">
        <f>SUM(E145:U145,Y145:AD145)</f>
        <v>46</v>
      </c>
      <c r="BG145" s="85"/>
    </row>
    <row r="146" spans="1:59" ht="13.5" thickBot="1">
      <c r="A146" s="613"/>
      <c r="B146" s="611"/>
      <c r="C146" s="572"/>
      <c r="D146" s="35" t="s">
        <v>22</v>
      </c>
      <c r="E146" s="113">
        <v>1</v>
      </c>
      <c r="F146" s="113">
        <v>1</v>
      </c>
      <c r="G146" s="113">
        <v>1</v>
      </c>
      <c r="H146" s="113">
        <v>1</v>
      </c>
      <c r="I146" s="113">
        <v>1</v>
      </c>
      <c r="J146" s="113">
        <v>1</v>
      </c>
      <c r="K146" s="113">
        <v>1</v>
      </c>
      <c r="L146" s="113">
        <v>1</v>
      </c>
      <c r="M146" s="113">
        <v>1</v>
      </c>
      <c r="N146" s="113">
        <v>1</v>
      </c>
      <c r="O146" s="113">
        <v>1</v>
      </c>
      <c r="P146" s="113">
        <v>1</v>
      </c>
      <c r="Q146" s="113">
        <v>1</v>
      </c>
      <c r="R146" s="113">
        <v>1</v>
      </c>
      <c r="S146" s="113">
        <v>1</v>
      </c>
      <c r="T146" s="113">
        <v>1</v>
      </c>
      <c r="U146" s="270">
        <v>1</v>
      </c>
      <c r="V146" s="37"/>
      <c r="W146" s="37"/>
      <c r="X146" s="37"/>
      <c r="Y146" s="267">
        <v>1</v>
      </c>
      <c r="Z146" s="267">
        <v>1</v>
      </c>
      <c r="AA146" s="267">
        <v>1</v>
      </c>
      <c r="AB146" s="267">
        <v>1</v>
      </c>
      <c r="AC146" s="267">
        <v>1</v>
      </c>
      <c r="AD146" s="267">
        <v>1</v>
      </c>
      <c r="AE146" s="137">
        <v>8</v>
      </c>
      <c r="AF146" s="137">
        <v>8</v>
      </c>
      <c r="AG146" s="137">
        <v>8</v>
      </c>
      <c r="AH146" s="137">
        <v>8</v>
      </c>
      <c r="AI146" s="137">
        <v>8</v>
      </c>
      <c r="AJ146" s="137">
        <v>8</v>
      </c>
      <c r="AK146" s="260"/>
      <c r="AL146" s="260"/>
      <c r="AM146" s="126" t="s">
        <v>202</v>
      </c>
      <c r="AN146" s="126" t="s">
        <v>202</v>
      </c>
      <c r="AO146" s="126" t="s">
        <v>202</v>
      </c>
      <c r="AP146" s="126" t="s">
        <v>202</v>
      </c>
      <c r="AQ146" s="142" t="s">
        <v>205</v>
      </c>
      <c r="AR146" s="142" t="s">
        <v>205</v>
      </c>
      <c r="AS146" s="142" t="s">
        <v>205</v>
      </c>
      <c r="AT146" s="142" t="s">
        <v>205</v>
      </c>
      <c r="AU146" s="143" t="s">
        <v>203</v>
      </c>
      <c r="AV146" s="143" t="s">
        <v>203</v>
      </c>
      <c r="AW146" s="98"/>
      <c r="AX146" s="98"/>
      <c r="AY146" s="98"/>
      <c r="AZ146" s="98"/>
      <c r="BA146" s="98"/>
      <c r="BB146" s="98"/>
      <c r="BC146" s="98"/>
      <c r="BD146" s="98"/>
      <c r="BE146" s="99"/>
      <c r="BF146" s="40"/>
      <c r="BG146" s="78">
        <f>SUM(E146:U146,Y146:AD146)</f>
        <v>23</v>
      </c>
    </row>
    <row r="147" spans="1:59">
      <c r="A147" s="613"/>
      <c r="B147" s="635" t="s">
        <v>221</v>
      </c>
      <c r="C147" s="592" t="s">
        <v>222</v>
      </c>
      <c r="D147" s="45" t="s">
        <v>21</v>
      </c>
      <c r="E147" s="226"/>
      <c r="F147" s="226"/>
      <c r="G147" s="226"/>
      <c r="H147" s="226"/>
      <c r="I147" s="226"/>
      <c r="J147" s="226"/>
      <c r="K147" s="226"/>
      <c r="L147" s="226"/>
      <c r="M147" s="226"/>
      <c r="N147" s="226"/>
      <c r="O147" s="226"/>
      <c r="P147" s="226"/>
      <c r="Q147" s="226"/>
      <c r="R147" s="226"/>
      <c r="S147" s="226"/>
      <c r="T147" s="226"/>
      <c r="U147" s="271"/>
      <c r="V147" s="161"/>
      <c r="W147" s="161"/>
      <c r="X147" s="161"/>
      <c r="Y147" s="266"/>
      <c r="Z147" s="266"/>
      <c r="AA147" s="266"/>
      <c r="AB147" s="266"/>
      <c r="AC147" s="266"/>
      <c r="AD147" s="266"/>
      <c r="AE147" s="208"/>
      <c r="AF147" s="208"/>
      <c r="AG147" s="208"/>
      <c r="AH147" s="208"/>
      <c r="AI147" s="208"/>
      <c r="AJ147" s="208"/>
      <c r="AK147" s="261"/>
      <c r="AL147" s="261"/>
      <c r="AM147" s="198"/>
      <c r="AN147" s="198"/>
      <c r="AO147" s="198"/>
      <c r="AP147" s="198"/>
      <c r="AQ147" s="223"/>
      <c r="AR147" s="223"/>
      <c r="AS147" s="223"/>
      <c r="AT147" s="223"/>
      <c r="AU147" s="224"/>
      <c r="AV147" s="224"/>
      <c r="AW147" s="193"/>
      <c r="AX147" s="193"/>
      <c r="AY147" s="193"/>
      <c r="AZ147" s="193"/>
      <c r="BA147" s="193"/>
      <c r="BB147" s="193"/>
      <c r="BC147" s="193"/>
      <c r="BD147" s="193"/>
      <c r="BE147" s="192"/>
      <c r="BF147" s="159"/>
      <c r="BG147" s="160"/>
    </row>
    <row r="148" spans="1:59" ht="13.5" thickBot="1">
      <c r="A148" s="613"/>
      <c r="B148" s="636"/>
      <c r="C148" s="593"/>
      <c r="D148" s="47" t="s">
        <v>22</v>
      </c>
      <c r="E148" s="226"/>
      <c r="F148" s="226"/>
      <c r="G148" s="226"/>
      <c r="H148" s="226"/>
      <c r="I148" s="226"/>
      <c r="J148" s="226"/>
      <c r="K148" s="226"/>
      <c r="L148" s="226"/>
      <c r="M148" s="226"/>
      <c r="N148" s="226"/>
      <c r="O148" s="226"/>
      <c r="P148" s="226"/>
      <c r="Q148" s="226"/>
      <c r="R148" s="226"/>
      <c r="S148" s="226"/>
      <c r="T148" s="226"/>
      <c r="U148" s="271"/>
      <c r="V148" s="161"/>
      <c r="W148" s="161"/>
      <c r="X148" s="161"/>
      <c r="Y148" s="266"/>
      <c r="Z148" s="266"/>
      <c r="AA148" s="266"/>
      <c r="AB148" s="266"/>
      <c r="AC148" s="266"/>
      <c r="AD148" s="266"/>
      <c r="AE148" s="208"/>
      <c r="AF148" s="208"/>
      <c r="AG148" s="208"/>
      <c r="AH148" s="208"/>
      <c r="AI148" s="208"/>
      <c r="AJ148" s="208"/>
      <c r="AK148" s="261"/>
      <c r="AL148" s="261"/>
      <c r="AM148" s="198"/>
      <c r="AN148" s="198"/>
      <c r="AO148" s="198"/>
      <c r="AP148" s="198"/>
      <c r="AQ148" s="223"/>
      <c r="AR148" s="223"/>
      <c r="AS148" s="223"/>
      <c r="AT148" s="223"/>
      <c r="AU148" s="224"/>
      <c r="AV148" s="224"/>
      <c r="AW148" s="193"/>
      <c r="AX148" s="193"/>
      <c r="AY148" s="193"/>
      <c r="AZ148" s="193"/>
      <c r="BA148" s="193"/>
      <c r="BB148" s="193"/>
      <c r="BC148" s="193"/>
      <c r="BD148" s="193"/>
      <c r="BE148" s="192"/>
      <c r="BF148" s="159"/>
      <c r="BG148" s="160"/>
    </row>
    <row r="149" spans="1:59">
      <c r="A149" s="613"/>
      <c r="B149" s="600" t="s">
        <v>171</v>
      </c>
      <c r="C149" s="603" t="s">
        <v>170</v>
      </c>
      <c r="D149" s="45" t="s">
        <v>21</v>
      </c>
      <c r="E149" s="46">
        <f>SUM(E151,E153,E155)</f>
        <v>7</v>
      </c>
      <c r="F149" s="46">
        <f t="shared" ref="F149:T149" si="39">SUM(F151,F153,F155)</f>
        <v>7</v>
      </c>
      <c r="G149" s="46">
        <f t="shared" si="39"/>
        <v>7</v>
      </c>
      <c r="H149" s="46">
        <f t="shared" si="39"/>
        <v>7</v>
      </c>
      <c r="I149" s="46">
        <f t="shared" si="39"/>
        <v>7</v>
      </c>
      <c r="J149" s="46">
        <f t="shared" si="39"/>
        <v>7</v>
      </c>
      <c r="K149" s="46">
        <f t="shared" si="39"/>
        <v>7</v>
      </c>
      <c r="L149" s="46">
        <f t="shared" si="39"/>
        <v>7</v>
      </c>
      <c r="M149" s="46">
        <f t="shared" si="39"/>
        <v>7</v>
      </c>
      <c r="N149" s="46">
        <f t="shared" si="39"/>
        <v>7</v>
      </c>
      <c r="O149" s="46">
        <f t="shared" si="39"/>
        <v>7</v>
      </c>
      <c r="P149" s="46">
        <f t="shared" si="39"/>
        <v>7</v>
      </c>
      <c r="Q149" s="46">
        <f t="shared" si="39"/>
        <v>7</v>
      </c>
      <c r="R149" s="46">
        <f t="shared" si="39"/>
        <v>7</v>
      </c>
      <c r="S149" s="46">
        <f t="shared" si="39"/>
        <v>7</v>
      </c>
      <c r="T149" s="46">
        <f t="shared" si="39"/>
        <v>7</v>
      </c>
      <c r="U149" s="237"/>
      <c r="V149" s="32"/>
      <c r="W149" s="32"/>
      <c r="X149" s="32"/>
      <c r="Y149" s="243"/>
      <c r="Z149" s="243"/>
      <c r="AA149" s="243"/>
      <c r="AB149" s="243"/>
      <c r="AC149" s="243"/>
      <c r="AD149" s="243"/>
      <c r="AE149" s="136">
        <v>8</v>
      </c>
      <c r="AF149" s="136">
        <v>8</v>
      </c>
      <c r="AG149" s="136">
        <v>8</v>
      </c>
      <c r="AH149" s="136">
        <v>8</v>
      </c>
      <c r="AI149" s="136">
        <v>8</v>
      </c>
      <c r="AJ149" s="136">
        <v>8</v>
      </c>
      <c r="AK149" s="262"/>
      <c r="AL149" s="262"/>
      <c r="AM149" s="144" t="s">
        <v>202</v>
      </c>
      <c r="AN149" s="144" t="s">
        <v>202</v>
      </c>
      <c r="AO149" s="144" t="s">
        <v>202</v>
      </c>
      <c r="AP149" s="144" t="s">
        <v>202</v>
      </c>
      <c r="AQ149" s="145" t="s">
        <v>205</v>
      </c>
      <c r="AR149" s="145" t="s">
        <v>205</v>
      </c>
      <c r="AS149" s="145" t="s">
        <v>205</v>
      </c>
      <c r="AT149" s="145" t="s">
        <v>205</v>
      </c>
      <c r="AU149" s="146" t="s">
        <v>203</v>
      </c>
      <c r="AV149" s="146" t="s">
        <v>203</v>
      </c>
      <c r="AW149" s="117"/>
      <c r="AX149" s="117"/>
      <c r="AY149" s="117"/>
      <c r="AZ149" s="117"/>
      <c r="BA149" s="117"/>
      <c r="BB149" s="117"/>
      <c r="BC149" s="117"/>
      <c r="BD149" s="119"/>
      <c r="BE149" s="118"/>
      <c r="BF149" s="46">
        <f>BF151+BF153+BF155</f>
        <v>134</v>
      </c>
      <c r="BG149" s="85"/>
    </row>
    <row r="150" spans="1:59" ht="14.25" thickBot="1">
      <c r="A150" s="613"/>
      <c r="B150" s="579"/>
      <c r="C150" s="590" t="s">
        <v>30</v>
      </c>
      <c r="D150" s="47" t="s">
        <v>22</v>
      </c>
      <c r="E150" s="56">
        <f>SUM(E152,E154,E156)</f>
        <v>3.5</v>
      </c>
      <c r="F150" s="56">
        <f t="shared" ref="F150:T150" si="40">SUM(F152,F154,F156)</f>
        <v>3.5</v>
      </c>
      <c r="G150" s="56">
        <f t="shared" si="40"/>
        <v>3.5</v>
      </c>
      <c r="H150" s="56">
        <f t="shared" si="40"/>
        <v>3.5</v>
      </c>
      <c r="I150" s="56">
        <f t="shared" si="40"/>
        <v>3.5</v>
      </c>
      <c r="J150" s="56">
        <f t="shared" si="40"/>
        <v>3.5</v>
      </c>
      <c r="K150" s="56">
        <f t="shared" si="40"/>
        <v>3.5</v>
      </c>
      <c r="L150" s="56">
        <f t="shared" si="40"/>
        <v>3.5</v>
      </c>
      <c r="M150" s="56">
        <f t="shared" si="40"/>
        <v>3.5</v>
      </c>
      <c r="N150" s="56">
        <f t="shared" si="40"/>
        <v>3.5</v>
      </c>
      <c r="O150" s="56">
        <f t="shared" si="40"/>
        <v>3.5</v>
      </c>
      <c r="P150" s="56">
        <f t="shared" si="40"/>
        <v>3.5</v>
      </c>
      <c r="Q150" s="56">
        <f t="shared" si="40"/>
        <v>3.5</v>
      </c>
      <c r="R150" s="56">
        <f t="shared" si="40"/>
        <v>3.5</v>
      </c>
      <c r="S150" s="56">
        <f t="shared" si="40"/>
        <v>3.5</v>
      </c>
      <c r="T150" s="56">
        <f t="shared" si="40"/>
        <v>3.5</v>
      </c>
      <c r="U150" s="236"/>
      <c r="V150" s="37"/>
      <c r="W150" s="37"/>
      <c r="X150" s="37"/>
      <c r="Y150" s="242"/>
      <c r="Z150" s="242"/>
      <c r="AA150" s="242"/>
      <c r="AB150" s="242"/>
      <c r="AC150" s="242"/>
      <c r="AD150" s="242"/>
      <c r="AE150" s="137">
        <v>8</v>
      </c>
      <c r="AF150" s="137">
        <v>8</v>
      </c>
      <c r="AG150" s="137">
        <v>8</v>
      </c>
      <c r="AH150" s="137">
        <v>8</v>
      </c>
      <c r="AI150" s="137">
        <v>8</v>
      </c>
      <c r="AJ150" s="137">
        <v>8</v>
      </c>
      <c r="AK150" s="260"/>
      <c r="AL150" s="260"/>
      <c r="AM150" s="126" t="s">
        <v>202</v>
      </c>
      <c r="AN150" s="126" t="s">
        <v>202</v>
      </c>
      <c r="AO150" s="126" t="s">
        <v>202</v>
      </c>
      <c r="AP150" s="126" t="s">
        <v>202</v>
      </c>
      <c r="AQ150" s="142" t="s">
        <v>205</v>
      </c>
      <c r="AR150" s="142" t="s">
        <v>205</v>
      </c>
      <c r="AS150" s="142" t="s">
        <v>205</v>
      </c>
      <c r="AT150" s="142" t="s">
        <v>205</v>
      </c>
      <c r="AU150" s="143" t="s">
        <v>203</v>
      </c>
      <c r="AV150" s="143" t="s">
        <v>203</v>
      </c>
      <c r="AW150" s="98"/>
      <c r="AX150" s="98"/>
      <c r="AY150" s="98"/>
      <c r="AZ150" s="98"/>
      <c r="BA150" s="98"/>
      <c r="BB150" s="98"/>
      <c r="BC150" s="98"/>
      <c r="BD150" s="98"/>
      <c r="BE150" s="99"/>
      <c r="BF150" s="40"/>
      <c r="BG150" s="84">
        <f>BG152+BG154+BG156</f>
        <v>65</v>
      </c>
    </row>
    <row r="151" spans="1:59">
      <c r="A151" s="613"/>
      <c r="B151" s="610" t="s">
        <v>186</v>
      </c>
      <c r="C151" s="571" t="s">
        <v>189</v>
      </c>
      <c r="D151" s="28" t="s">
        <v>21</v>
      </c>
      <c r="E151" s="29">
        <v>2</v>
      </c>
      <c r="F151" s="29">
        <v>2</v>
      </c>
      <c r="G151" s="29">
        <v>2</v>
      </c>
      <c r="H151" s="29">
        <v>2</v>
      </c>
      <c r="I151" s="29">
        <v>2</v>
      </c>
      <c r="J151" s="29">
        <v>2</v>
      </c>
      <c r="K151" s="29">
        <v>2</v>
      </c>
      <c r="L151" s="29">
        <v>2</v>
      </c>
      <c r="M151" s="29">
        <v>2</v>
      </c>
      <c r="N151" s="29">
        <v>2</v>
      </c>
      <c r="O151" s="29">
        <v>2</v>
      </c>
      <c r="P151" s="29">
        <v>2</v>
      </c>
      <c r="Q151" s="29">
        <v>2</v>
      </c>
      <c r="R151" s="29">
        <v>2</v>
      </c>
      <c r="S151" s="29">
        <v>2</v>
      </c>
      <c r="T151" s="29">
        <v>2</v>
      </c>
      <c r="U151" s="29">
        <v>2</v>
      </c>
      <c r="V151" s="32"/>
      <c r="W151" s="32"/>
      <c r="X151" s="32"/>
      <c r="Y151" s="246">
        <v>3</v>
      </c>
      <c r="Z151" s="246">
        <v>3</v>
      </c>
      <c r="AA151" s="246">
        <v>3</v>
      </c>
      <c r="AB151" s="246">
        <v>3</v>
      </c>
      <c r="AC151" s="246">
        <v>3</v>
      </c>
      <c r="AD151" s="246">
        <v>3</v>
      </c>
      <c r="AE151" s="136">
        <v>8</v>
      </c>
      <c r="AF151" s="136">
        <v>8</v>
      </c>
      <c r="AG151" s="136">
        <v>8</v>
      </c>
      <c r="AH151" s="136">
        <v>8</v>
      </c>
      <c r="AI151" s="136">
        <v>8</v>
      </c>
      <c r="AJ151" s="136">
        <v>8</v>
      </c>
      <c r="AK151" s="262"/>
      <c r="AL151" s="262"/>
      <c r="AM151" s="144" t="s">
        <v>202</v>
      </c>
      <c r="AN151" s="144" t="s">
        <v>202</v>
      </c>
      <c r="AO151" s="144" t="s">
        <v>202</v>
      </c>
      <c r="AP151" s="144" t="s">
        <v>202</v>
      </c>
      <c r="AQ151" s="145" t="s">
        <v>205</v>
      </c>
      <c r="AR151" s="145" t="s">
        <v>205</v>
      </c>
      <c r="AS151" s="145" t="s">
        <v>205</v>
      </c>
      <c r="AT151" s="145" t="s">
        <v>205</v>
      </c>
      <c r="AU151" s="146" t="s">
        <v>203</v>
      </c>
      <c r="AV151" s="146" t="s">
        <v>203</v>
      </c>
      <c r="AW151" s="117"/>
      <c r="AX151" s="117"/>
      <c r="AY151" s="117"/>
      <c r="AZ151" s="117"/>
      <c r="BA151" s="117"/>
      <c r="BB151" s="117"/>
      <c r="BC151" s="117"/>
      <c r="BD151" s="117"/>
      <c r="BE151" s="118"/>
      <c r="BF151" s="33">
        <f>SUM(E151:U151,Y151:AD151)</f>
        <v>52</v>
      </c>
      <c r="BG151" s="85"/>
    </row>
    <row r="152" spans="1:59" ht="13.5" thickBot="1">
      <c r="A152" s="613"/>
      <c r="B152" s="611"/>
      <c r="C152" s="572"/>
      <c r="D152" s="35" t="s">
        <v>22</v>
      </c>
      <c r="E152" s="113">
        <v>1</v>
      </c>
      <c r="F152" s="113">
        <v>1</v>
      </c>
      <c r="G152" s="113">
        <v>1</v>
      </c>
      <c r="H152" s="113">
        <v>1</v>
      </c>
      <c r="I152" s="113">
        <v>1</v>
      </c>
      <c r="J152" s="113">
        <v>1</v>
      </c>
      <c r="K152" s="113">
        <v>1</v>
      </c>
      <c r="L152" s="113">
        <v>1</v>
      </c>
      <c r="M152" s="113">
        <v>1</v>
      </c>
      <c r="N152" s="113">
        <v>1</v>
      </c>
      <c r="O152" s="113">
        <v>1</v>
      </c>
      <c r="P152" s="113">
        <v>1</v>
      </c>
      <c r="Q152" s="113">
        <v>1</v>
      </c>
      <c r="R152" s="113">
        <v>1</v>
      </c>
      <c r="S152" s="113">
        <v>1</v>
      </c>
      <c r="T152" s="113">
        <v>1</v>
      </c>
      <c r="U152" s="269"/>
      <c r="V152" s="37"/>
      <c r="W152" s="37"/>
      <c r="X152" s="37"/>
      <c r="Y152" s="268">
        <v>1.5</v>
      </c>
      <c r="Z152" s="268">
        <v>1.5</v>
      </c>
      <c r="AA152" s="268">
        <v>1.5</v>
      </c>
      <c r="AB152" s="268">
        <v>1.5</v>
      </c>
      <c r="AC152" s="268">
        <v>1.5</v>
      </c>
      <c r="AD152" s="268">
        <v>1.5</v>
      </c>
      <c r="AE152" s="137">
        <v>8</v>
      </c>
      <c r="AF152" s="137">
        <v>8</v>
      </c>
      <c r="AG152" s="137">
        <v>8</v>
      </c>
      <c r="AH152" s="137">
        <v>8</v>
      </c>
      <c r="AI152" s="137">
        <v>8</v>
      </c>
      <c r="AJ152" s="137">
        <v>8</v>
      </c>
      <c r="AK152" s="260"/>
      <c r="AL152" s="260"/>
      <c r="AM152" s="126" t="s">
        <v>202</v>
      </c>
      <c r="AN152" s="126" t="s">
        <v>202</v>
      </c>
      <c r="AO152" s="126" t="s">
        <v>202</v>
      </c>
      <c r="AP152" s="126" t="s">
        <v>202</v>
      </c>
      <c r="AQ152" s="142" t="s">
        <v>205</v>
      </c>
      <c r="AR152" s="142" t="s">
        <v>205</v>
      </c>
      <c r="AS152" s="142" t="s">
        <v>205</v>
      </c>
      <c r="AT152" s="142" t="s">
        <v>205</v>
      </c>
      <c r="AU152" s="143" t="s">
        <v>203</v>
      </c>
      <c r="AV152" s="143" t="s">
        <v>203</v>
      </c>
      <c r="AW152" s="98"/>
      <c r="AX152" s="98"/>
      <c r="AY152" s="98"/>
      <c r="AZ152" s="98"/>
      <c r="BA152" s="98"/>
      <c r="BB152" s="98"/>
      <c r="BC152" s="98"/>
      <c r="BD152" s="98"/>
      <c r="BE152" s="99"/>
      <c r="BF152" s="40"/>
      <c r="BG152" s="78">
        <f>SUM(E152:U152,Y152:AD152)</f>
        <v>25</v>
      </c>
    </row>
    <row r="153" spans="1:59">
      <c r="A153" s="613"/>
      <c r="B153" s="610" t="s">
        <v>180</v>
      </c>
      <c r="C153" s="608" t="s">
        <v>226</v>
      </c>
      <c r="D153" s="28" t="s">
        <v>21</v>
      </c>
      <c r="E153" s="29">
        <v>2</v>
      </c>
      <c r="F153" s="29">
        <v>2</v>
      </c>
      <c r="G153" s="29">
        <v>2</v>
      </c>
      <c r="H153" s="29">
        <v>2</v>
      </c>
      <c r="I153" s="29">
        <v>2</v>
      </c>
      <c r="J153" s="29">
        <v>2</v>
      </c>
      <c r="K153" s="29">
        <v>2</v>
      </c>
      <c r="L153" s="29">
        <v>2</v>
      </c>
      <c r="M153" s="29">
        <v>2</v>
      </c>
      <c r="N153" s="29">
        <v>2</v>
      </c>
      <c r="O153" s="29">
        <v>2</v>
      </c>
      <c r="P153" s="29">
        <v>2</v>
      </c>
      <c r="Q153" s="29">
        <v>2</v>
      </c>
      <c r="R153" s="29">
        <v>2</v>
      </c>
      <c r="S153" s="29">
        <v>2</v>
      </c>
      <c r="T153" s="29">
        <v>2</v>
      </c>
      <c r="U153" s="29">
        <v>2</v>
      </c>
      <c r="V153" s="32"/>
      <c r="W153" s="32"/>
      <c r="X153" s="32"/>
      <c r="Y153" s="243"/>
      <c r="Z153" s="243"/>
      <c r="AA153" s="243"/>
      <c r="AB153" s="243"/>
      <c r="AC153" s="243"/>
      <c r="AD153" s="243"/>
      <c r="AE153" s="136">
        <v>8</v>
      </c>
      <c r="AF153" s="136">
        <v>8</v>
      </c>
      <c r="AG153" s="136">
        <v>8</v>
      </c>
      <c r="AH153" s="136">
        <v>8</v>
      </c>
      <c r="AI153" s="136">
        <v>8</v>
      </c>
      <c r="AJ153" s="136">
        <v>8</v>
      </c>
      <c r="AK153" s="262"/>
      <c r="AL153" s="262"/>
      <c r="AM153" s="144" t="s">
        <v>202</v>
      </c>
      <c r="AN153" s="144" t="s">
        <v>202</v>
      </c>
      <c r="AO153" s="144" t="s">
        <v>202</v>
      </c>
      <c r="AP153" s="144" t="s">
        <v>202</v>
      </c>
      <c r="AQ153" s="145" t="s">
        <v>205</v>
      </c>
      <c r="AR153" s="145" t="s">
        <v>205</v>
      </c>
      <c r="AS153" s="145" t="s">
        <v>205</v>
      </c>
      <c r="AT153" s="145" t="s">
        <v>205</v>
      </c>
      <c r="AU153" s="146" t="s">
        <v>203</v>
      </c>
      <c r="AV153" s="146" t="s">
        <v>203</v>
      </c>
      <c r="AW153" s="117"/>
      <c r="AX153" s="117"/>
      <c r="AY153" s="117"/>
      <c r="AZ153" s="117"/>
      <c r="BA153" s="117"/>
      <c r="BB153" s="117"/>
      <c r="BC153" s="117"/>
      <c r="BD153" s="117"/>
      <c r="BE153" s="118"/>
      <c r="BF153" s="33">
        <f>SUM(E153:T153)</f>
        <v>32</v>
      </c>
      <c r="BG153" s="85"/>
    </row>
    <row r="154" spans="1:59" ht="13.5" thickBot="1">
      <c r="A154" s="613"/>
      <c r="B154" s="611"/>
      <c r="C154" s="609"/>
      <c r="D154" s="35" t="s">
        <v>22</v>
      </c>
      <c r="E154" s="113">
        <v>1</v>
      </c>
      <c r="F154" s="113">
        <v>1</v>
      </c>
      <c r="G154" s="113">
        <v>1</v>
      </c>
      <c r="H154" s="113">
        <v>1</v>
      </c>
      <c r="I154" s="113">
        <v>1</v>
      </c>
      <c r="J154" s="113">
        <v>1</v>
      </c>
      <c r="K154" s="113">
        <v>1</v>
      </c>
      <c r="L154" s="113">
        <v>1</v>
      </c>
      <c r="M154" s="113">
        <v>1</v>
      </c>
      <c r="N154" s="113">
        <v>1</v>
      </c>
      <c r="O154" s="113">
        <v>1</v>
      </c>
      <c r="P154" s="113">
        <v>1</v>
      </c>
      <c r="Q154" s="113">
        <v>1</v>
      </c>
      <c r="R154" s="113">
        <v>1</v>
      </c>
      <c r="S154" s="113">
        <v>1</v>
      </c>
      <c r="T154" s="113">
        <v>1</v>
      </c>
      <c r="U154" s="269"/>
      <c r="V154" s="37"/>
      <c r="W154" s="37"/>
      <c r="X154" s="37"/>
      <c r="Y154" s="242"/>
      <c r="Z154" s="242"/>
      <c r="AA154" s="242"/>
      <c r="AB154" s="242"/>
      <c r="AC154" s="242"/>
      <c r="AD154" s="242"/>
      <c r="AE154" s="137">
        <v>8</v>
      </c>
      <c r="AF154" s="137">
        <v>8</v>
      </c>
      <c r="AG154" s="137">
        <v>8</v>
      </c>
      <c r="AH154" s="137">
        <v>8</v>
      </c>
      <c r="AI154" s="137">
        <v>8</v>
      </c>
      <c r="AJ154" s="137">
        <v>8</v>
      </c>
      <c r="AK154" s="260"/>
      <c r="AL154" s="260"/>
      <c r="AM154" s="126" t="s">
        <v>202</v>
      </c>
      <c r="AN154" s="126" t="s">
        <v>202</v>
      </c>
      <c r="AO154" s="126" t="s">
        <v>202</v>
      </c>
      <c r="AP154" s="126" t="s">
        <v>202</v>
      </c>
      <c r="AQ154" s="142" t="s">
        <v>205</v>
      </c>
      <c r="AR154" s="142" t="s">
        <v>205</v>
      </c>
      <c r="AS154" s="142" t="s">
        <v>205</v>
      </c>
      <c r="AT154" s="142" t="s">
        <v>205</v>
      </c>
      <c r="AU154" s="143" t="s">
        <v>203</v>
      </c>
      <c r="AV154" s="143" t="s">
        <v>203</v>
      </c>
      <c r="AW154" s="98"/>
      <c r="AX154" s="98"/>
      <c r="AY154" s="98"/>
      <c r="AZ154" s="98"/>
      <c r="BA154" s="98"/>
      <c r="BB154" s="98"/>
      <c r="BC154" s="98"/>
      <c r="BD154" s="98"/>
      <c r="BE154" s="99"/>
      <c r="BF154" s="40"/>
      <c r="BG154" s="78">
        <f>SUM(E154:T154)</f>
        <v>16</v>
      </c>
    </row>
    <row r="155" spans="1:59" ht="18" customHeight="1">
      <c r="A155" s="613"/>
      <c r="B155" s="610" t="s">
        <v>187</v>
      </c>
      <c r="C155" s="571" t="s">
        <v>249</v>
      </c>
      <c r="D155" s="27" t="s">
        <v>21</v>
      </c>
      <c r="E155" s="29">
        <v>3</v>
      </c>
      <c r="F155" s="29">
        <v>3</v>
      </c>
      <c r="G155" s="29">
        <v>3</v>
      </c>
      <c r="H155" s="29">
        <v>3</v>
      </c>
      <c r="I155" s="29">
        <v>3</v>
      </c>
      <c r="J155" s="29">
        <v>3</v>
      </c>
      <c r="K155" s="29">
        <v>3</v>
      </c>
      <c r="L155" s="29">
        <v>3</v>
      </c>
      <c r="M155" s="29">
        <v>3</v>
      </c>
      <c r="N155" s="29">
        <v>3</v>
      </c>
      <c r="O155" s="29">
        <v>3</v>
      </c>
      <c r="P155" s="29">
        <v>3</v>
      </c>
      <c r="Q155" s="29">
        <v>3</v>
      </c>
      <c r="R155" s="29">
        <v>3</v>
      </c>
      <c r="S155" s="29">
        <v>3</v>
      </c>
      <c r="T155" s="29">
        <v>3</v>
      </c>
      <c r="U155" s="29">
        <v>2</v>
      </c>
      <c r="V155" s="32"/>
      <c r="W155" s="32"/>
      <c r="X155" s="32"/>
      <c r="Y155" s="243"/>
      <c r="Z155" s="243"/>
      <c r="AA155" s="243"/>
      <c r="AB155" s="243"/>
      <c r="AC155" s="243"/>
      <c r="AD155" s="243"/>
      <c r="AE155" s="136">
        <v>8</v>
      </c>
      <c r="AF155" s="136">
        <v>8</v>
      </c>
      <c r="AG155" s="136">
        <v>8</v>
      </c>
      <c r="AH155" s="136">
        <v>8</v>
      </c>
      <c r="AI155" s="136">
        <v>8</v>
      </c>
      <c r="AJ155" s="136">
        <v>8</v>
      </c>
      <c r="AK155" s="262"/>
      <c r="AL155" s="262"/>
      <c r="AM155" s="144" t="s">
        <v>202</v>
      </c>
      <c r="AN155" s="144" t="s">
        <v>202</v>
      </c>
      <c r="AO155" s="144" t="s">
        <v>202</v>
      </c>
      <c r="AP155" s="144" t="s">
        <v>202</v>
      </c>
      <c r="AQ155" s="145" t="s">
        <v>205</v>
      </c>
      <c r="AR155" s="145" t="s">
        <v>205</v>
      </c>
      <c r="AS155" s="145" t="s">
        <v>205</v>
      </c>
      <c r="AT155" s="145" t="s">
        <v>205</v>
      </c>
      <c r="AU155" s="146" t="s">
        <v>203</v>
      </c>
      <c r="AV155" s="146" t="s">
        <v>203</v>
      </c>
      <c r="AW155" s="117"/>
      <c r="AX155" s="117"/>
      <c r="AY155" s="117"/>
      <c r="AZ155" s="117"/>
      <c r="BA155" s="117"/>
      <c r="BB155" s="117"/>
      <c r="BC155" s="117"/>
      <c r="BD155" s="117"/>
      <c r="BE155" s="118"/>
      <c r="BF155" s="33">
        <f>SUM(E155:U155,Y155:AD155)</f>
        <v>50</v>
      </c>
      <c r="BG155" s="85"/>
    </row>
    <row r="156" spans="1:59" ht="18" customHeight="1" thickBot="1">
      <c r="A156" s="613"/>
      <c r="B156" s="611"/>
      <c r="C156" s="572"/>
      <c r="D156" s="34" t="s">
        <v>22</v>
      </c>
      <c r="E156" s="113">
        <v>1.5</v>
      </c>
      <c r="F156" s="113">
        <v>1.5</v>
      </c>
      <c r="G156" s="113">
        <v>1.5</v>
      </c>
      <c r="H156" s="113">
        <v>1.5</v>
      </c>
      <c r="I156" s="113">
        <v>1.5</v>
      </c>
      <c r="J156" s="113">
        <v>1.5</v>
      </c>
      <c r="K156" s="113">
        <v>1.5</v>
      </c>
      <c r="L156" s="113">
        <v>1.5</v>
      </c>
      <c r="M156" s="113">
        <v>1.5</v>
      </c>
      <c r="N156" s="113">
        <v>1.5</v>
      </c>
      <c r="O156" s="113">
        <v>1.5</v>
      </c>
      <c r="P156" s="113">
        <v>1.5</v>
      </c>
      <c r="Q156" s="113">
        <v>1.5</v>
      </c>
      <c r="R156" s="113">
        <v>1.5</v>
      </c>
      <c r="S156" s="113">
        <v>1.5</v>
      </c>
      <c r="T156" s="113">
        <v>1.5</v>
      </c>
      <c r="U156" s="269"/>
      <c r="V156" s="37"/>
      <c r="W156" s="37"/>
      <c r="X156" s="37"/>
      <c r="Y156" s="242"/>
      <c r="Z156" s="242"/>
      <c r="AA156" s="242"/>
      <c r="AB156" s="242"/>
      <c r="AC156" s="242"/>
      <c r="AD156" s="242"/>
      <c r="AE156" s="137">
        <v>8</v>
      </c>
      <c r="AF156" s="137">
        <v>8</v>
      </c>
      <c r="AG156" s="137">
        <v>8</v>
      </c>
      <c r="AH156" s="137">
        <v>8</v>
      </c>
      <c r="AI156" s="137">
        <v>8</v>
      </c>
      <c r="AJ156" s="137">
        <v>8</v>
      </c>
      <c r="AK156" s="260"/>
      <c r="AL156" s="260"/>
      <c r="AM156" s="126" t="s">
        <v>202</v>
      </c>
      <c r="AN156" s="126" t="s">
        <v>202</v>
      </c>
      <c r="AO156" s="126" t="s">
        <v>202</v>
      </c>
      <c r="AP156" s="126" t="s">
        <v>202</v>
      </c>
      <c r="AQ156" s="142" t="s">
        <v>205</v>
      </c>
      <c r="AR156" s="142" t="s">
        <v>205</v>
      </c>
      <c r="AS156" s="142" t="s">
        <v>205</v>
      </c>
      <c r="AT156" s="142" t="s">
        <v>205</v>
      </c>
      <c r="AU156" s="143" t="s">
        <v>203</v>
      </c>
      <c r="AV156" s="143" t="s">
        <v>203</v>
      </c>
      <c r="AW156" s="98"/>
      <c r="AX156" s="98"/>
      <c r="AY156" s="98"/>
      <c r="AZ156" s="98"/>
      <c r="BA156" s="98"/>
      <c r="BB156" s="98"/>
      <c r="BC156" s="98"/>
      <c r="BD156" s="98"/>
      <c r="BE156" s="99"/>
      <c r="BF156" s="40"/>
      <c r="BG156" s="78">
        <f>SUM(E156:T156)</f>
        <v>24</v>
      </c>
    </row>
    <row r="157" spans="1:59">
      <c r="A157" s="613"/>
      <c r="B157" s="600" t="s">
        <v>181</v>
      </c>
      <c r="C157" s="600" t="s">
        <v>34</v>
      </c>
      <c r="D157" s="45" t="s">
        <v>21</v>
      </c>
      <c r="E157" s="46">
        <f>SUM(E161,E167,E173)</f>
        <v>11</v>
      </c>
      <c r="F157" s="46">
        <f t="shared" ref="F157:T157" si="41">SUM(F161,F167,F173)</f>
        <v>11</v>
      </c>
      <c r="G157" s="46">
        <f t="shared" si="41"/>
        <v>11</v>
      </c>
      <c r="H157" s="46">
        <f t="shared" si="41"/>
        <v>11</v>
      </c>
      <c r="I157" s="46">
        <f t="shared" si="41"/>
        <v>11</v>
      </c>
      <c r="J157" s="46">
        <f t="shared" si="41"/>
        <v>11</v>
      </c>
      <c r="K157" s="46">
        <f t="shared" si="41"/>
        <v>11</v>
      </c>
      <c r="L157" s="46">
        <f t="shared" si="41"/>
        <v>11</v>
      </c>
      <c r="M157" s="46">
        <f t="shared" si="41"/>
        <v>11</v>
      </c>
      <c r="N157" s="46">
        <f t="shared" si="41"/>
        <v>11</v>
      </c>
      <c r="O157" s="46">
        <f t="shared" si="41"/>
        <v>11</v>
      </c>
      <c r="P157" s="46">
        <f t="shared" si="41"/>
        <v>11</v>
      </c>
      <c r="Q157" s="46">
        <f t="shared" si="41"/>
        <v>11</v>
      </c>
      <c r="R157" s="46">
        <f t="shared" si="41"/>
        <v>11</v>
      </c>
      <c r="S157" s="46">
        <f t="shared" si="41"/>
        <v>11</v>
      </c>
      <c r="T157" s="46">
        <f t="shared" si="41"/>
        <v>11</v>
      </c>
      <c r="U157" s="237"/>
      <c r="V157" s="32"/>
      <c r="W157" s="25"/>
      <c r="X157" s="32"/>
      <c r="Y157" s="243"/>
      <c r="Z157" s="243"/>
      <c r="AA157" s="243"/>
      <c r="AB157" s="243"/>
      <c r="AC157" s="243"/>
      <c r="AD157" s="243"/>
      <c r="AE157" s="136">
        <v>8</v>
      </c>
      <c r="AF157" s="136">
        <v>8</v>
      </c>
      <c r="AG157" s="136">
        <v>8</v>
      </c>
      <c r="AH157" s="136">
        <v>8</v>
      </c>
      <c r="AI157" s="136">
        <v>8</v>
      </c>
      <c r="AJ157" s="136">
        <v>8</v>
      </c>
      <c r="AK157" s="262"/>
      <c r="AL157" s="262"/>
      <c r="AM157" s="144" t="s">
        <v>202</v>
      </c>
      <c r="AN157" s="144" t="s">
        <v>202</v>
      </c>
      <c r="AO157" s="144" t="s">
        <v>202</v>
      </c>
      <c r="AP157" s="144" t="s">
        <v>202</v>
      </c>
      <c r="AQ157" s="145" t="s">
        <v>205</v>
      </c>
      <c r="AR157" s="145" t="s">
        <v>205</v>
      </c>
      <c r="AS157" s="145" t="s">
        <v>205</v>
      </c>
      <c r="AT157" s="145" t="s">
        <v>205</v>
      </c>
      <c r="AU157" s="146" t="s">
        <v>203</v>
      </c>
      <c r="AV157" s="146" t="s">
        <v>203</v>
      </c>
      <c r="AW157" s="117"/>
      <c r="AX157" s="117"/>
      <c r="AY157" s="117"/>
      <c r="AZ157" s="117"/>
      <c r="BA157" s="117"/>
      <c r="BB157" s="117"/>
      <c r="BC157" s="117"/>
      <c r="BD157" s="117"/>
      <c r="BE157" s="118"/>
      <c r="BF157" s="46">
        <f>BF161+BF167+BF173</f>
        <v>224</v>
      </c>
      <c r="BG157" s="85"/>
    </row>
    <row r="158" spans="1:59" ht="14.25" thickBot="1">
      <c r="A158" s="613"/>
      <c r="B158" s="579"/>
      <c r="C158" s="579"/>
      <c r="D158" s="47" t="s">
        <v>22</v>
      </c>
      <c r="E158" s="56">
        <f>SUM(E162,E168,E174)</f>
        <v>5.5</v>
      </c>
      <c r="F158" s="56">
        <f t="shared" ref="F158:T158" si="42">SUM(F162,F168,F174)</f>
        <v>5.5</v>
      </c>
      <c r="G158" s="56">
        <f t="shared" si="42"/>
        <v>5.5</v>
      </c>
      <c r="H158" s="56">
        <f t="shared" si="42"/>
        <v>5.5</v>
      </c>
      <c r="I158" s="56">
        <f t="shared" si="42"/>
        <v>5.5</v>
      </c>
      <c r="J158" s="56">
        <f t="shared" si="42"/>
        <v>5.5</v>
      </c>
      <c r="K158" s="56">
        <f t="shared" si="42"/>
        <v>5.5</v>
      </c>
      <c r="L158" s="56">
        <f t="shared" si="42"/>
        <v>5.5</v>
      </c>
      <c r="M158" s="56">
        <f t="shared" si="42"/>
        <v>5.5</v>
      </c>
      <c r="N158" s="56">
        <f t="shared" si="42"/>
        <v>5.5</v>
      </c>
      <c r="O158" s="56">
        <f t="shared" si="42"/>
        <v>5.5</v>
      </c>
      <c r="P158" s="56">
        <f t="shared" si="42"/>
        <v>5.5</v>
      </c>
      <c r="Q158" s="56">
        <f t="shared" si="42"/>
        <v>5.5</v>
      </c>
      <c r="R158" s="56">
        <f t="shared" si="42"/>
        <v>5.5</v>
      </c>
      <c r="S158" s="56">
        <f t="shared" si="42"/>
        <v>5.5</v>
      </c>
      <c r="T158" s="56">
        <f t="shared" si="42"/>
        <v>5.5</v>
      </c>
      <c r="U158" s="236"/>
      <c r="V158" s="37"/>
      <c r="W158" s="37"/>
      <c r="X158" s="37"/>
      <c r="Y158" s="242"/>
      <c r="Z158" s="242"/>
      <c r="AA158" s="242"/>
      <c r="AB158" s="242"/>
      <c r="AC158" s="242"/>
      <c r="AD158" s="242"/>
      <c r="AE158" s="137">
        <v>8</v>
      </c>
      <c r="AF158" s="137">
        <v>8</v>
      </c>
      <c r="AG158" s="137">
        <v>8</v>
      </c>
      <c r="AH158" s="137">
        <v>8</v>
      </c>
      <c r="AI158" s="137">
        <v>8</v>
      </c>
      <c r="AJ158" s="137">
        <v>8</v>
      </c>
      <c r="AK158" s="260"/>
      <c r="AL158" s="260"/>
      <c r="AM158" s="126" t="s">
        <v>202</v>
      </c>
      <c r="AN158" s="126" t="s">
        <v>202</v>
      </c>
      <c r="AO158" s="126" t="s">
        <v>202</v>
      </c>
      <c r="AP158" s="126" t="s">
        <v>202</v>
      </c>
      <c r="AQ158" s="142" t="s">
        <v>205</v>
      </c>
      <c r="AR158" s="142" t="s">
        <v>205</v>
      </c>
      <c r="AS158" s="142" t="s">
        <v>205</v>
      </c>
      <c r="AT158" s="142" t="s">
        <v>205</v>
      </c>
      <c r="AU158" s="143" t="s">
        <v>203</v>
      </c>
      <c r="AV158" s="143" t="s">
        <v>203</v>
      </c>
      <c r="AW158" s="98"/>
      <c r="AX158" s="98"/>
      <c r="AY158" s="98"/>
      <c r="AZ158" s="98"/>
      <c r="BA158" s="98"/>
      <c r="BB158" s="98"/>
      <c r="BC158" s="98"/>
      <c r="BD158" s="98"/>
      <c r="BE158" s="99"/>
      <c r="BF158" s="40"/>
      <c r="BG158" s="84">
        <f>BG162+BG168+BG174</f>
        <v>112</v>
      </c>
    </row>
    <row r="159" spans="1:59">
      <c r="A159" s="613"/>
      <c r="B159" s="604" t="s">
        <v>192</v>
      </c>
      <c r="C159" s="606" t="s">
        <v>238</v>
      </c>
      <c r="D159" s="88" t="s">
        <v>21</v>
      </c>
      <c r="E159" s="89"/>
      <c r="F159" s="89"/>
      <c r="G159" s="89"/>
      <c r="H159" s="89"/>
      <c r="I159" s="89"/>
      <c r="J159" s="89"/>
      <c r="K159" s="89"/>
      <c r="L159" s="88"/>
      <c r="M159" s="88"/>
      <c r="N159" s="88"/>
      <c r="O159" s="88"/>
      <c r="P159" s="88"/>
      <c r="Q159" s="88"/>
      <c r="R159" s="88"/>
      <c r="S159" s="88"/>
      <c r="T159" s="88"/>
      <c r="U159" s="237"/>
      <c r="V159" s="32"/>
      <c r="W159" s="32"/>
      <c r="X159" s="25"/>
      <c r="Y159" s="243"/>
      <c r="Z159" s="243"/>
      <c r="AA159" s="243"/>
      <c r="AB159" s="243"/>
      <c r="AC159" s="243"/>
      <c r="AD159" s="243"/>
      <c r="AE159" s="136">
        <v>8</v>
      </c>
      <c r="AF159" s="136">
        <v>8</v>
      </c>
      <c r="AG159" s="136">
        <v>8</v>
      </c>
      <c r="AH159" s="136">
        <v>8</v>
      </c>
      <c r="AI159" s="136">
        <v>8</v>
      </c>
      <c r="AJ159" s="136">
        <v>8</v>
      </c>
      <c r="AK159" s="262"/>
      <c r="AL159" s="262"/>
      <c r="AM159" s="144" t="s">
        <v>202</v>
      </c>
      <c r="AN159" s="144" t="s">
        <v>202</v>
      </c>
      <c r="AO159" s="144" t="s">
        <v>202</v>
      </c>
      <c r="AP159" s="144" t="s">
        <v>202</v>
      </c>
      <c r="AQ159" s="145" t="s">
        <v>205</v>
      </c>
      <c r="AR159" s="145" t="s">
        <v>205</v>
      </c>
      <c r="AS159" s="145" t="s">
        <v>205</v>
      </c>
      <c r="AT159" s="145" t="s">
        <v>205</v>
      </c>
      <c r="AU159" s="146" t="s">
        <v>203</v>
      </c>
      <c r="AV159" s="146" t="s">
        <v>203</v>
      </c>
      <c r="AW159" s="117"/>
      <c r="AX159" s="117"/>
      <c r="AY159" s="117"/>
      <c r="AZ159" s="117"/>
      <c r="BA159" s="117"/>
      <c r="BB159" s="117"/>
      <c r="BC159" s="117"/>
      <c r="BD159" s="117"/>
      <c r="BE159" s="118"/>
      <c r="BF159" s="33"/>
      <c r="BG159" s="85"/>
    </row>
    <row r="160" spans="1:59" ht="21" customHeight="1" thickBot="1">
      <c r="A160" s="613"/>
      <c r="B160" s="605"/>
      <c r="C160" s="607"/>
      <c r="D160" s="90" t="s">
        <v>22</v>
      </c>
      <c r="E160" s="91"/>
      <c r="F160" s="91"/>
      <c r="G160" s="91"/>
      <c r="H160" s="91"/>
      <c r="I160" s="91"/>
      <c r="J160" s="91"/>
      <c r="K160" s="91"/>
      <c r="L160" s="90"/>
      <c r="M160" s="90"/>
      <c r="N160" s="90"/>
      <c r="O160" s="90"/>
      <c r="P160" s="90"/>
      <c r="Q160" s="90"/>
      <c r="R160" s="90"/>
      <c r="S160" s="90"/>
      <c r="T160" s="90"/>
      <c r="U160" s="236"/>
      <c r="V160" s="37"/>
      <c r="W160" s="37"/>
      <c r="X160" s="37"/>
      <c r="Y160" s="242"/>
      <c r="Z160" s="242"/>
      <c r="AA160" s="242"/>
      <c r="AB160" s="242"/>
      <c r="AC160" s="242"/>
      <c r="AD160" s="242"/>
      <c r="AE160" s="137">
        <v>8</v>
      </c>
      <c r="AF160" s="137">
        <v>8</v>
      </c>
      <c r="AG160" s="137">
        <v>8</v>
      </c>
      <c r="AH160" s="137">
        <v>8</v>
      </c>
      <c r="AI160" s="137">
        <v>8</v>
      </c>
      <c r="AJ160" s="137">
        <v>8</v>
      </c>
      <c r="AK160" s="260"/>
      <c r="AL160" s="260"/>
      <c r="AM160" s="126" t="s">
        <v>202</v>
      </c>
      <c r="AN160" s="126" t="s">
        <v>202</v>
      </c>
      <c r="AO160" s="126" t="s">
        <v>202</v>
      </c>
      <c r="AP160" s="126" t="s">
        <v>202</v>
      </c>
      <c r="AQ160" s="142" t="s">
        <v>205</v>
      </c>
      <c r="AR160" s="142" t="s">
        <v>205</v>
      </c>
      <c r="AS160" s="142" t="s">
        <v>205</v>
      </c>
      <c r="AT160" s="142" t="s">
        <v>205</v>
      </c>
      <c r="AU160" s="143" t="s">
        <v>203</v>
      </c>
      <c r="AV160" s="143" t="s">
        <v>203</v>
      </c>
      <c r="AW160" s="98"/>
      <c r="AX160" s="98"/>
      <c r="AY160" s="98"/>
      <c r="AZ160" s="98"/>
      <c r="BA160" s="98"/>
      <c r="BB160" s="98"/>
      <c r="BC160" s="98"/>
      <c r="BD160" s="98"/>
      <c r="BE160" s="99"/>
      <c r="BF160" s="40"/>
      <c r="BG160" s="78"/>
    </row>
    <row r="161" spans="1:59" ht="12.75" customHeight="1">
      <c r="A161" s="613"/>
      <c r="B161" s="601" t="s">
        <v>240</v>
      </c>
      <c r="C161" s="567" t="s">
        <v>241</v>
      </c>
      <c r="D161" s="27" t="s">
        <v>21</v>
      </c>
      <c r="E161" s="29">
        <v>4</v>
      </c>
      <c r="F161" s="29">
        <v>4</v>
      </c>
      <c r="G161" s="29">
        <v>4</v>
      </c>
      <c r="H161" s="29">
        <v>4</v>
      </c>
      <c r="I161" s="29">
        <v>4</v>
      </c>
      <c r="J161" s="29">
        <v>4</v>
      </c>
      <c r="K161" s="29">
        <v>4</v>
      </c>
      <c r="L161" s="29">
        <v>4</v>
      </c>
      <c r="M161" s="29">
        <v>4</v>
      </c>
      <c r="N161" s="29">
        <v>4</v>
      </c>
      <c r="O161" s="29">
        <v>4</v>
      </c>
      <c r="P161" s="29">
        <v>4</v>
      </c>
      <c r="Q161" s="29">
        <v>4</v>
      </c>
      <c r="R161" s="29">
        <v>4</v>
      </c>
      <c r="S161" s="29">
        <v>4</v>
      </c>
      <c r="T161" s="29">
        <v>4</v>
      </c>
      <c r="U161" s="29">
        <v>4</v>
      </c>
      <c r="V161" s="32"/>
      <c r="W161" s="32"/>
      <c r="X161" s="32"/>
      <c r="Y161" s="243"/>
      <c r="Z161" s="243"/>
      <c r="AA161" s="243"/>
      <c r="AB161" s="243"/>
      <c r="AC161" s="243"/>
      <c r="AD161" s="243"/>
      <c r="AE161" s="136">
        <v>8</v>
      </c>
      <c r="AF161" s="136">
        <v>8</v>
      </c>
      <c r="AG161" s="136">
        <v>8</v>
      </c>
      <c r="AH161" s="136">
        <v>8</v>
      </c>
      <c r="AI161" s="136">
        <v>8</v>
      </c>
      <c r="AJ161" s="136">
        <v>8</v>
      </c>
      <c r="AK161" s="262"/>
      <c r="AL161" s="262"/>
      <c r="AM161" s="144" t="s">
        <v>202</v>
      </c>
      <c r="AN161" s="144" t="s">
        <v>202</v>
      </c>
      <c r="AO161" s="144" t="s">
        <v>202</v>
      </c>
      <c r="AP161" s="144" t="s">
        <v>202</v>
      </c>
      <c r="AQ161" s="145" t="s">
        <v>205</v>
      </c>
      <c r="AR161" s="145" t="s">
        <v>205</v>
      </c>
      <c r="AS161" s="145" t="s">
        <v>205</v>
      </c>
      <c r="AT161" s="145" t="s">
        <v>205</v>
      </c>
      <c r="AU161" s="146" t="s">
        <v>203</v>
      </c>
      <c r="AV161" s="146" t="s">
        <v>203</v>
      </c>
      <c r="AW161" s="117"/>
      <c r="AX161" s="117"/>
      <c r="AY161" s="117"/>
      <c r="AZ161" s="117"/>
      <c r="BA161" s="117"/>
      <c r="BB161" s="117"/>
      <c r="BC161" s="117"/>
      <c r="BD161" s="119"/>
      <c r="BE161" s="118"/>
      <c r="BF161" s="33">
        <f>SUM(E161:U161,Y161:AD161)</f>
        <v>68</v>
      </c>
      <c r="BG161" s="85"/>
    </row>
    <row r="162" spans="1:59" ht="13.5" thickBot="1">
      <c r="A162" s="613"/>
      <c r="B162" s="602"/>
      <c r="C162" s="568"/>
      <c r="D162" s="34" t="s">
        <v>22</v>
      </c>
      <c r="E162" s="113">
        <v>2</v>
      </c>
      <c r="F162" s="113">
        <v>2</v>
      </c>
      <c r="G162" s="113">
        <v>2</v>
      </c>
      <c r="H162" s="113">
        <v>2</v>
      </c>
      <c r="I162" s="113">
        <v>2</v>
      </c>
      <c r="J162" s="113">
        <v>2</v>
      </c>
      <c r="K162" s="113">
        <v>2</v>
      </c>
      <c r="L162" s="113">
        <v>2</v>
      </c>
      <c r="M162" s="113">
        <v>2</v>
      </c>
      <c r="N162" s="113">
        <v>2</v>
      </c>
      <c r="O162" s="113">
        <v>2</v>
      </c>
      <c r="P162" s="113">
        <v>2</v>
      </c>
      <c r="Q162" s="113">
        <v>2</v>
      </c>
      <c r="R162" s="113">
        <v>2</v>
      </c>
      <c r="S162" s="113">
        <v>2</v>
      </c>
      <c r="T162" s="113">
        <v>2</v>
      </c>
      <c r="U162" s="269">
        <v>2</v>
      </c>
      <c r="V162" s="37"/>
      <c r="W162" s="37"/>
      <c r="X162" s="37"/>
      <c r="Y162" s="242"/>
      <c r="Z162" s="242"/>
      <c r="AA162" s="242"/>
      <c r="AB162" s="242"/>
      <c r="AC162" s="242"/>
      <c r="AD162" s="242"/>
      <c r="AE162" s="137">
        <v>8</v>
      </c>
      <c r="AF162" s="137">
        <v>8</v>
      </c>
      <c r="AG162" s="137">
        <v>8</v>
      </c>
      <c r="AH162" s="137">
        <v>8</v>
      </c>
      <c r="AI162" s="137">
        <v>8</v>
      </c>
      <c r="AJ162" s="137">
        <v>8</v>
      </c>
      <c r="AK162" s="260"/>
      <c r="AL162" s="260"/>
      <c r="AM162" s="126" t="s">
        <v>202</v>
      </c>
      <c r="AN162" s="126" t="s">
        <v>202</v>
      </c>
      <c r="AO162" s="126" t="s">
        <v>202</v>
      </c>
      <c r="AP162" s="126" t="s">
        <v>202</v>
      </c>
      <c r="AQ162" s="142" t="s">
        <v>205</v>
      </c>
      <c r="AR162" s="142" t="s">
        <v>205</v>
      </c>
      <c r="AS162" s="142" t="s">
        <v>205</v>
      </c>
      <c r="AT162" s="142" t="s">
        <v>205</v>
      </c>
      <c r="AU162" s="143" t="s">
        <v>203</v>
      </c>
      <c r="AV162" s="143" t="s">
        <v>203</v>
      </c>
      <c r="AW162" s="98"/>
      <c r="AX162" s="98"/>
      <c r="AY162" s="98"/>
      <c r="AZ162" s="98"/>
      <c r="BA162" s="98"/>
      <c r="BB162" s="98"/>
      <c r="BC162" s="98"/>
      <c r="BD162" s="98"/>
      <c r="BE162" s="99"/>
      <c r="BF162" s="40"/>
      <c r="BG162" s="78">
        <f>SUM(E162:U162)</f>
        <v>34</v>
      </c>
    </row>
    <row r="163" spans="1:59">
      <c r="A163" s="613"/>
      <c r="B163" s="610" t="s">
        <v>250</v>
      </c>
      <c r="C163" s="567" t="s">
        <v>251</v>
      </c>
      <c r="D163" s="27" t="s">
        <v>21</v>
      </c>
      <c r="E163" s="29">
        <v>4</v>
      </c>
      <c r="F163" s="29">
        <v>4</v>
      </c>
      <c r="G163" s="29">
        <v>4</v>
      </c>
      <c r="H163" s="29">
        <v>4</v>
      </c>
      <c r="I163" s="29">
        <v>4</v>
      </c>
      <c r="J163" s="29">
        <v>4</v>
      </c>
      <c r="K163" s="29">
        <v>4</v>
      </c>
      <c r="L163" s="29">
        <v>4</v>
      </c>
      <c r="M163" s="29">
        <v>4</v>
      </c>
      <c r="N163" s="29">
        <v>4</v>
      </c>
      <c r="O163" s="29">
        <v>4</v>
      </c>
      <c r="P163" s="29">
        <v>4</v>
      </c>
      <c r="Q163" s="29">
        <v>4</v>
      </c>
      <c r="R163" s="29">
        <v>4</v>
      </c>
      <c r="S163" s="29">
        <v>4</v>
      </c>
      <c r="T163" s="29">
        <v>4</v>
      </c>
      <c r="U163" s="29">
        <v>4</v>
      </c>
      <c r="V163" s="161"/>
      <c r="W163" s="161"/>
      <c r="X163" s="161"/>
      <c r="Y163" s="266"/>
      <c r="Z163" s="266"/>
      <c r="AA163" s="266"/>
      <c r="AB163" s="266"/>
      <c r="AC163" s="266"/>
      <c r="AD163" s="266"/>
      <c r="AE163" s="208"/>
      <c r="AF163" s="208"/>
      <c r="AG163" s="208"/>
      <c r="AH163" s="208"/>
      <c r="AI163" s="208"/>
      <c r="AJ163" s="208"/>
      <c r="AK163" s="261"/>
      <c r="AL163" s="261"/>
      <c r="AM163" s="198"/>
      <c r="AN163" s="198"/>
      <c r="AO163" s="198"/>
      <c r="AP163" s="198"/>
      <c r="AQ163" s="223"/>
      <c r="AR163" s="223"/>
      <c r="AS163" s="223"/>
      <c r="AT163" s="223"/>
      <c r="AU163" s="224"/>
      <c r="AV163" s="224"/>
      <c r="AW163" s="193"/>
      <c r="AX163" s="193"/>
      <c r="AY163" s="193"/>
      <c r="AZ163" s="193"/>
      <c r="BA163" s="193"/>
      <c r="BB163" s="193"/>
      <c r="BC163" s="193"/>
      <c r="BD163" s="193"/>
      <c r="BE163" s="192"/>
      <c r="BF163" s="159">
        <f>SUM(E163:U163,Y163:AD163)</f>
        <v>68</v>
      </c>
      <c r="BG163" s="160"/>
    </row>
    <row r="164" spans="1:59" ht="13.5" thickBot="1">
      <c r="A164" s="613"/>
      <c r="B164" s="611"/>
      <c r="C164" s="568"/>
      <c r="D164" s="34" t="s">
        <v>22</v>
      </c>
      <c r="E164" s="226">
        <v>2.5</v>
      </c>
      <c r="F164" s="226">
        <v>2.5</v>
      </c>
      <c r="G164" s="226">
        <v>2.5</v>
      </c>
      <c r="H164" s="226">
        <v>2.5</v>
      </c>
      <c r="I164" s="226">
        <v>2.5</v>
      </c>
      <c r="J164" s="226">
        <v>2.5</v>
      </c>
      <c r="K164" s="226">
        <v>2.5</v>
      </c>
      <c r="L164" s="226">
        <v>2.5</v>
      </c>
      <c r="M164" s="226">
        <v>2</v>
      </c>
      <c r="N164" s="226">
        <v>2</v>
      </c>
      <c r="O164" s="226">
        <v>2</v>
      </c>
      <c r="P164" s="226">
        <v>2</v>
      </c>
      <c r="Q164" s="226">
        <v>2</v>
      </c>
      <c r="R164" s="226">
        <v>2</v>
      </c>
      <c r="S164" s="226">
        <v>2</v>
      </c>
      <c r="T164" s="226">
        <v>2</v>
      </c>
      <c r="U164" s="226">
        <v>2</v>
      </c>
      <c r="V164" s="161"/>
      <c r="W164" s="161"/>
      <c r="X164" s="161"/>
      <c r="Y164" s="266"/>
      <c r="Z164" s="266"/>
      <c r="AA164" s="266"/>
      <c r="AB164" s="266"/>
      <c r="AC164" s="266"/>
      <c r="AD164" s="266"/>
      <c r="AE164" s="208"/>
      <c r="AF164" s="208"/>
      <c r="AG164" s="208"/>
      <c r="AH164" s="208"/>
      <c r="AI164" s="208"/>
      <c r="AJ164" s="208"/>
      <c r="AK164" s="261"/>
      <c r="AL164" s="261"/>
      <c r="AM164" s="198"/>
      <c r="AN164" s="198"/>
      <c r="AO164" s="198"/>
      <c r="AP164" s="198"/>
      <c r="AQ164" s="223"/>
      <c r="AR164" s="223"/>
      <c r="AS164" s="223"/>
      <c r="AT164" s="223"/>
      <c r="AU164" s="224"/>
      <c r="AV164" s="224"/>
      <c r="AW164" s="193"/>
      <c r="AX164" s="193"/>
      <c r="AY164" s="193"/>
      <c r="AZ164" s="193"/>
      <c r="BA164" s="193"/>
      <c r="BB164" s="193"/>
      <c r="BC164" s="193"/>
      <c r="BD164" s="193"/>
      <c r="BE164" s="192"/>
      <c r="BF164" s="159"/>
      <c r="BG164" s="160">
        <f>SUM(E164:U164)</f>
        <v>38</v>
      </c>
    </row>
    <row r="165" spans="1:59">
      <c r="A165" s="613"/>
      <c r="B165" s="604" t="s">
        <v>194</v>
      </c>
      <c r="C165" s="606" t="s">
        <v>242</v>
      </c>
      <c r="D165" s="88" t="s">
        <v>21</v>
      </c>
      <c r="E165" s="89"/>
      <c r="F165" s="89"/>
      <c r="G165" s="89"/>
      <c r="H165" s="89"/>
      <c r="I165" s="89"/>
      <c r="J165" s="89"/>
      <c r="K165" s="89"/>
      <c r="L165" s="88"/>
      <c r="M165" s="88"/>
      <c r="N165" s="88"/>
      <c r="O165" s="88"/>
      <c r="P165" s="88"/>
      <c r="Q165" s="88"/>
      <c r="R165" s="88"/>
      <c r="S165" s="88"/>
      <c r="T165" s="88"/>
      <c r="U165" s="237"/>
      <c r="V165" s="32"/>
      <c r="W165" s="32"/>
      <c r="X165" s="32"/>
      <c r="Y165" s="243"/>
      <c r="Z165" s="243"/>
      <c r="AA165" s="243"/>
      <c r="AB165" s="243"/>
      <c r="AC165" s="243"/>
      <c r="AD165" s="243"/>
      <c r="AE165" s="136">
        <v>8</v>
      </c>
      <c r="AF165" s="136">
        <v>8</v>
      </c>
      <c r="AG165" s="136">
        <v>8</v>
      </c>
      <c r="AH165" s="136">
        <v>8</v>
      </c>
      <c r="AI165" s="136">
        <v>8</v>
      </c>
      <c r="AJ165" s="136">
        <v>8</v>
      </c>
      <c r="AK165" s="262"/>
      <c r="AL165" s="262"/>
      <c r="AM165" s="144" t="s">
        <v>202</v>
      </c>
      <c r="AN165" s="144" t="s">
        <v>202</v>
      </c>
      <c r="AO165" s="144" t="s">
        <v>202</v>
      </c>
      <c r="AP165" s="144" t="s">
        <v>202</v>
      </c>
      <c r="AQ165" s="145" t="s">
        <v>205</v>
      </c>
      <c r="AR165" s="145" t="s">
        <v>205</v>
      </c>
      <c r="AS165" s="145" t="s">
        <v>205</v>
      </c>
      <c r="AT165" s="145" t="s">
        <v>205</v>
      </c>
      <c r="AU165" s="146" t="s">
        <v>203</v>
      </c>
      <c r="AV165" s="146" t="s">
        <v>203</v>
      </c>
      <c r="AW165" s="117"/>
      <c r="AX165" s="117"/>
      <c r="AY165" s="117"/>
      <c r="AZ165" s="117"/>
      <c r="BA165" s="117"/>
      <c r="BB165" s="117"/>
      <c r="BC165" s="117"/>
      <c r="BD165" s="117"/>
      <c r="BE165" s="118"/>
      <c r="BF165" s="33"/>
      <c r="BG165" s="85"/>
    </row>
    <row r="166" spans="1:59" ht="13.5" thickBot="1">
      <c r="A166" s="613"/>
      <c r="B166" s="605"/>
      <c r="C166" s="607"/>
      <c r="D166" s="90" t="s">
        <v>22</v>
      </c>
      <c r="E166" s="91"/>
      <c r="F166" s="91"/>
      <c r="G166" s="91"/>
      <c r="H166" s="91"/>
      <c r="I166" s="91"/>
      <c r="J166" s="91"/>
      <c r="K166" s="91"/>
      <c r="L166" s="90"/>
      <c r="M166" s="90"/>
      <c r="N166" s="90"/>
      <c r="O166" s="90"/>
      <c r="P166" s="90"/>
      <c r="Q166" s="90"/>
      <c r="R166" s="90"/>
      <c r="S166" s="90"/>
      <c r="T166" s="90"/>
      <c r="U166" s="236"/>
      <c r="V166" s="37"/>
      <c r="W166" s="37"/>
      <c r="X166" s="37"/>
      <c r="Y166" s="242"/>
      <c r="Z166" s="242"/>
      <c r="AA166" s="242"/>
      <c r="AB166" s="242"/>
      <c r="AC166" s="242"/>
      <c r="AD166" s="242"/>
      <c r="AE166" s="137">
        <v>8</v>
      </c>
      <c r="AF166" s="137">
        <v>8</v>
      </c>
      <c r="AG166" s="137">
        <v>8</v>
      </c>
      <c r="AH166" s="137">
        <v>8</v>
      </c>
      <c r="AI166" s="137">
        <v>8</v>
      </c>
      <c r="AJ166" s="137">
        <v>8</v>
      </c>
      <c r="AK166" s="260"/>
      <c r="AL166" s="260"/>
      <c r="AM166" s="126" t="s">
        <v>202</v>
      </c>
      <c r="AN166" s="126" t="s">
        <v>202</v>
      </c>
      <c r="AO166" s="126" t="s">
        <v>202</v>
      </c>
      <c r="AP166" s="126" t="s">
        <v>202</v>
      </c>
      <c r="AQ166" s="142" t="s">
        <v>205</v>
      </c>
      <c r="AR166" s="142" t="s">
        <v>205</v>
      </c>
      <c r="AS166" s="142" t="s">
        <v>205</v>
      </c>
      <c r="AT166" s="142" t="s">
        <v>205</v>
      </c>
      <c r="AU166" s="143" t="s">
        <v>203</v>
      </c>
      <c r="AV166" s="143" t="s">
        <v>203</v>
      </c>
      <c r="AW166" s="98"/>
      <c r="AX166" s="98"/>
      <c r="AY166" s="98"/>
      <c r="AZ166" s="98"/>
      <c r="BA166" s="98"/>
      <c r="BB166" s="98"/>
      <c r="BC166" s="98"/>
      <c r="BD166" s="98"/>
      <c r="BE166" s="99"/>
      <c r="BF166" s="40"/>
      <c r="BG166" s="78"/>
    </row>
    <row r="167" spans="1:59" ht="12.75" customHeight="1">
      <c r="A167" s="613"/>
      <c r="B167" s="610" t="s">
        <v>195</v>
      </c>
      <c r="C167" s="567" t="s">
        <v>243</v>
      </c>
      <c r="D167" s="27" t="s">
        <v>21</v>
      </c>
      <c r="E167" s="29">
        <v>3</v>
      </c>
      <c r="F167" s="29">
        <v>3</v>
      </c>
      <c r="G167" s="29">
        <v>3</v>
      </c>
      <c r="H167" s="29">
        <v>3</v>
      </c>
      <c r="I167" s="29">
        <v>3</v>
      </c>
      <c r="J167" s="29">
        <v>3</v>
      </c>
      <c r="K167" s="29">
        <v>3</v>
      </c>
      <c r="L167" s="29">
        <v>3</v>
      </c>
      <c r="M167" s="29">
        <v>3</v>
      </c>
      <c r="N167" s="29">
        <v>3</v>
      </c>
      <c r="O167" s="29">
        <v>3</v>
      </c>
      <c r="P167" s="29">
        <v>3</v>
      </c>
      <c r="Q167" s="29">
        <v>3</v>
      </c>
      <c r="R167" s="29">
        <v>3</v>
      </c>
      <c r="S167" s="29">
        <v>3</v>
      </c>
      <c r="T167" s="29">
        <v>3</v>
      </c>
      <c r="U167" s="29">
        <v>4</v>
      </c>
      <c r="V167" s="32"/>
      <c r="W167" s="32"/>
      <c r="X167" s="32"/>
      <c r="Y167" s="246"/>
      <c r="Z167" s="246"/>
      <c r="AA167" s="246"/>
      <c r="AB167" s="246"/>
      <c r="AC167" s="246"/>
      <c r="AD167" s="246"/>
      <c r="AE167" s="136">
        <v>8</v>
      </c>
      <c r="AF167" s="136">
        <v>8</v>
      </c>
      <c r="AG167" s="136">
        <v>8</v>
      </c>
      <c r="AH167" s="136">
        <v>8</v>
      </c>
      <c r="AI167" s="136">
        <v>8</v>
      </c>
      <c r="AJ167" s="136">
        <v>8</v>
      </c>
      <c r="AK167" s="262"/>
      <c r="AL167" s="262"/>
      <c r="AM167" s="144" t="s">
        <v>202</v>
      </c>
      <c r="AN167" s="144" t="s">
        <v>202</v>
      </c>
      <c r="AO167" s="144" t="s">
        <v>202</v>
      </c>
      <c r="AP167" s="144" t="s">
        <v>202</v>
      </c>
      <c r="AQ167" s="145" t="s">
        <v>205</v>
      </c>
      <c r="AR167" s="145" t="s">
        <v>205</v>
      </c>
      <c r="AS167" s="145" t="s">
        <v>205</v>
      </c>
      <c r="AT167" s="145" t="s">
        <v>205</v>
      </c>
      <c r="AU167" s="146" t="s">
        <v>203</v>
      </c>
      <c r="AV167" s="146" t="s">
        <v>203</v>
      </c>
      <c r="AW167" s="117"/>
      <c r="AX167" s="117"/>
      <c r="AY167" s="117"/>
      <c r="AZ167" s="117"/>
      <c r="BA167" s="117"/>
      <c r="BB167" s="117"/>
      <c r="BC167" s="117"/>
      <c r="BD167" s="117"/>
      <c r="BE167" s="118"/>
      <c r="BF167" s="33">
        <f>SUM(E167:U167,Y167:AD167)</f>
        <v>52</v>
      </c>
      <c r="BG167" s="85"/>
    </row>
    <row r="168" spans="1:59" ht="13.5" thickBot="1">
      <c r="A168" s="613"/>
      <c r="B168" s="611"/>
      <c r="C168" s="568"/>
      <c r="D168" s="34" t="s">
        <v>22</v>
      </c>
      <c r="E168" s="113">
        <v>1.5</v>
      </c>
      <c r="F168" s="113">
        <v>1.5</v>
      </c>
      <c r="G168" s="113">
        <v>1.5</v>
      </c>
      <c r="H168" s="113">
        <v>1.5</v>
      </c>
      <c r="I168" s="113">
        <v>1.5</v>
      </c>
      <c r="J168" s="113">
        <v>1.5</v>
      </c>
      <c r="K168" s="113">
        <v>1.5</v>
      </c>
      <c r="L168" s="113">
        <v>1.5</v>
      </c>
      <c r="M168" s="113">
        <v>1.5</v>
      </c>
      <c r="N168" s="113">
        <v>1.5</v>
      </c>
      <c r="O168" s="113">
        <v>1.5</v>
      </c>
      <c r="P168" s="113">
        <v>1.5</v>
      </c>
      <c r="Q168" s="113">
        <v>1.5</v>
      </c>
      <c r="R168" s="113">
        <v>1.5</v>
      </c>
      <c r="S168" s="113">
        <v>1.5</v>
      </c>
      <c r="T168" s="113">
        <v>1.5</v>
      </c>
      <c r="U168" s="113">
        <v>2</v>
      </c>
      <c r="V168" s="37"/>
      <c r="W168" s="37"/>
      <c r="X168" s="37"/>
      <c r="Y168" s="267"/>
      <c r="Z168" s="267"/>
      <c r="AA168" s="267"/>
      <c r="AB168" s="267"/>
      <c r="AC168" s="267"/>
      <c r="AD168" s="267"/>
      <c r="AE168" s="137">
        <v>8</v>
      </c>
      <c r="AF168" s="137">
        <v>8</v>
      </c>
      <c r="AG168" s="137">
        <v>8</v>
      </c>
      <c r="AH168" s="137">
        <v>8</v>
      </c>
      <c r="AI168" s="137">
        <v>8</v>
      </c>
      <c r="AJ168" s="137">
        <v>8</v>
      </c>
      <c r="AK168" s="260"/>
      <c r="AL168" s="260"/>
      <c r="AM168" s="126" t="s">
        <v>202</v>
      </c>
      <c r="AN168" s="126" t="s">
        <v>202</v>
      </c>
      <c r="AO168" s="126" t="s">
        <v>202</v>
      </c>
      <c r="AP168" s="126" t="s">
        <v>202</v>
      </c>
      <c r="AQ168" s="142" t="s">
        <v>205</v>
      </c>
      <c r="AR168" s="142" t="s">
        <v>205</v>
      </c>
      <c r="AS168" s="142" t="s">
        <v>205</v>
      </c>
      <c r="AT168" s="142" t="s">
        <v>205</v>
      </c>
      <c r="AU168" s="143" t="s">
        <v>203</v>
      </c>
      <c r="AV168" s="143" t="s">
        <v>203</v>
      </c>
      <c r="AW168" s="98"/>
      <c r="AX168" s="98"/>
      <c r="AY168" s="98"/>
      <c r="AZ168" s="98"/>
      <c r="BA168" s="98"/>
      <c r="BB168" s="98"/>
      <c r="BC168" s="98"/>
      <c r="BD168" s="98"/>
      <c r="BE168" s="99"/>
      <c r="BF168" s="40"/>
      <c r="BG168" s="78">
        <f>SUM(E168:U168)</f>
        <v>26</v>
      </c>
    </row>
    <row r="169" spans="1:59">
      <c r="A169" s="613"/>
      <c r="B169" s="626" t="s">
        <v>252</v>
      </c>
      <c r="C169" s="567" t="s">
        <v>258</v>
      </c>
      <c r="D169" s="27" t="s">
        <v>21</v>
      </c>
      <c r="E169" s="272">
        <v>6</v>
      </c>
      <c r="F169" s="272">
        <v>6</v>
      </c>
      <c r="G169" s="272">
        <v>6</v>
      </c>
      <c r="H169" s="272">
        <v>6</v>
      </c>
      <c r="I169" s="272">
        <v>6</v>
      </c>
      <c r="J169" s="272">
        <v>6</v>
      </c>
      <c r="K169" s="272">
        <v>6</v>
      </c>
      <c r="L169" s="272">
        <v>6</v>
      </c>
      <c r="M169" s="272">
        <v>6</v>
      </c>
      <c r="N169" s="272">
        <v>6</v>
      </c>
      <c r="O169" s="272">
        <v>6</v>
      </c>
      <c r="P169" s="272">
        <v>6</v>
      </c>
      <c r="Q169" s="272">
        <v>6</v>
      </c>
      <c r="R169" s="272">
        <v>6</v>
      </c>
      <c r="S169" s="272">
        <v>6</v>
      </c>
      <c r="T169" s="272">
        <v>6</v>
      </c>
      <c r="U169" s="272">
        <v>6</v>
      </c>
      <c r="V169" s="161"/>
      <c r="W169" s="161"/>
      <c r="X169" s="161"/>
      <c r="Y169" s="273">
        <v>6</v>
      </c>
      <c r="Z169" s="273">
        <v>6</v>
      </c>
      <c r="AA169" s="273">
        <v>6</v>
      </c>
      <c r="AB169" s="273">
        <v>6</v>
      </c>
      <c r="AC169" s="273">
        <v>6</v>
      </c>
      <c r="AD169" s="273">
        <v>6</v>
      </c>
      <c r="AE169" s="208"/>
      <c r="AF169" s="208"/>
      <c r="AG169" s="208"/>
      <c r="AH169" s="208"/>
      <c r="AI169" s="208"/>
      <c r="AJ169" s="208"/>
      <c r="AK169" s="261"/>
      <c r="AL169" s="261"/>
      <c r="AM169" s="198"/>
      <c r="AN169" s="198"/>
      <c r="AO169" s="198"/>
      <c r="AP169" s="198"/>
      <c r="AQ169" s="223"/>
      <c r="AR169" s="223"/>
      <c r="AS169" s="223"/>
      <c r="AT169" s="223"/>
      <c r="AU169" s="224"/>
      <c r="AV169" s="224"/>
      <c r="AW169" s="193"/>
      <c r="AX169" s="193"/>
      <c r="AY169" s="193"/>
      <c r="AZ169" s="193"/>
      <c r="BA169" s="193"/>
      <c r="BB169" s="193"/>
      <c r="BC169" s="193"/>
      <c r="BD169" s="193"/>
      <c r="BE169" s="192"/>
      <c r="BF169" s="159">
        <f>SUM(E169:U169,Y169:AD169)</f>
        <v>138</v>
      </c>
      <c r="BG169" s="160"/>
    </row>
    <row r="170" spans="1:59" ht="13.5" thickBot="1">
      <c r="A170" s="613"/>
      <c r="B170" s="627"/>
      <c r="C170" s="568"/>
      <c r="D170" s="34" t="s">
        <v>22</v>
      </c>
      <c r="E170" s="226">
        <v>3</v>
      </c>
      <c r="F170" s="226">
        <v>3</v>
      </c>
      <c r="G170" s="226">
        <v>3</v>
      </c>
      <c r="H170" s="226">
        <v>3</v>
      </c>
      <c r="I170" s="226">
        <v>3</v>
      </c>
      <c r="J170" s="226">
        <v>3</v>
      </c>
      <c r="K170" s="226">
        <v>3</v>
      </c>
      <c r="L170" s="226">
        <v>3</v>
      </c>
      <c r="M170" s="226">
        <v>3</v>
      </c>
      <c r="N170" s="226">
        <v>3</v>
      </c>
      <c r="O170" s="226">
        <v>3</v>
      </c>
      <c r="P170" s="226">
        <v>3</v>
      </c>
      <c r="Q170" s="226">
        <v>3</v>
      </c>
      <c r="R170" s="226">
        <v>3</v>
      </c>
      <c r="S170" s="226">
        <v>3</v>
      </c>
      <c r="T170" s="226">
        <v>3</v>
      </c>
      <c r="U170" s="226">
        <v>3</v>
      </c>
      <c r="V170" s="161"/>
      <c r="W170" s="161"/>
      <c r="X170" s="161"/>
      <c r="Y170" s="274">
        <v>3</v>
      </c>
      <c r="Z170" s="274">
        <v>3</v>
      </c>
      <c r="AA170" s="274">
        <v>3</v>
      </c>
      <c r="AB170" s="274">
        <v>3</v>
      </c>
      <c r="AC170" s="274">
        <v>3</v>
      </c>
      <c r="AD170" s="274">
        <v>3</v>
      </c>
      <c r="AE170" s="208"/>
      <c r="AF170" s="208"/>
      <c r="AG170" s="208"/>
      <c r="AH170" s="208"/>
      <c r="AI170" s="208"/>
      <c r="AJ170" s="208"/>
      <c r="AK170" s="261"/>
      <c r="AL170" s="261"/>
      <c r="AM170" s="198"/>
      <c r="AN170" s="198"/>
      <c r="AO170" s="198"/>
      <c r="AP170" s="198"/>
      <c r="AQ170" s="223"/>
      <c r="AR170" s="223"/>
      <c r="AS170" s="223"/>
      <c r="AT170" s="223"/>
      <c r="AU170" s="224"/>
      <c r="AV170" s="224"/>
      <c r="AW170" s="193"/>
      <c r="AX170" s="193"/>
      <c r="AY170" s="193"/>
      <c r="AZ170" s="193"/>
      <c r="BA170" s="193"/>
      <c r="BB170" s="193"/>
      <c r="BC170" s="193"/>
      <c r="BD170" s="193"/>
      <c r="BE170" s="192"/>
      <c r="BF170" s="159"/>
      <c r="BG170" s="160">
        <f>SUM(E170:U170,Y170:AD170)</f>
        <v>69</v>
      </c>
    </row>
    <row r="171" spans="1:59" ht="18.75" customHeight="1">
      <c r="A171" s="613"/>
      <c r="B171" s="604" t="s">
        <v>197</v>
      </c>
      <c r="C171" s="606" t="s">
        <v>253</v>
      </c>
      <c r="D171" s="109" t="s">
        <v>21</v>
      </c>
      <c r="E171" s="89"/>
      <c r="F171" s="89"/>
      <c r="G171" s="89"/>
      <c r="H171" s="89"/>
      <c r="I171" s="89"/>
      <c r="J171" s="89"/>
      <c r="K171" s="89"/>
      <c r="L171" s="88"/>
      <c r="M171" s="88"/>
      <c r="N171" s="88"/>
      <c r="O171" s="88"/>
      <c r="P171" s="88"/>
      <c r="Q171" s="88"/>
      <c r="R171" s="88"/>
      <c r="S171" s="88"/>
      <c r="T171" s="88"/>
      <c r="U171" s="237"/>
      <c r="V171" s="32"/>
      <c r="W171" s="32"/>
      <c r="X171" s="32"/>
      <c r="Y171" s="243"/>
      <c r="Z171" s="243"/>
      <c r="AA171" s="243"/>
      <c r="AB171" s="243"/>
      <c r="AC171" s="243"/>
      <c r="AD171" s="243"/>
      <c r="AE171" s="136">
        <v>8</v>
      </c>
      <c r="AF171" s="136">
        <v>8</v>
      </c>
      <c r="AG171" s="136">
        <v>8</v>
      </c>
      <c r="AH171" s="136">
        <v>8</v>
      </c>
      <c r="AI171" s="136">
        <v>8</v>
      </c>
      <c r="AJ171" s="136">
        <v>8</v>
      </c>
      <c r="AK171" s="262"/>
      <c r="AL171" s="262"/>
      <c r="AM171" s="144" t="s">
        <v>202</v>
      </c>
      <c r="AN171" s="144" t="s">
        <v>202</v>
      </c>
      <c r="AO171" s="144" t="s">
        <v>202</v>
      </c>
      <c r="AP171" s="144" t="s">
        <v>202</v>
      </c>
      <c r="AQ171" s="145" t="s">
        <v>205</v>
      </c>
      <c r="AR171" s="145" t="s">
        <v>205</v>
      </c>
      <c r="AS171" s="145" t="s">
        <v>205</v>
      </c>
      <c r="AT171" s="145" t="s">
        <v>205</v>
      </c>
      <c r="AU171" s="146" t="s">
        <v>203</v>
      </c>
      <c r="AV171" s="146" t="s">
        <v>203</v>
      </c>
      <c r="AW171" s="117"/>
      <c r="AX171" s="117"/>
      <c r="AY171" s="117"/>
      <c r="AZ171" s="117"/>
      <c r="BA171" s="117"/>
      <c r="BB171" s="117"/>
      <c r="BC171" s="117"/>
      <c r="BD171" s="119"/>
      <c r="BE171" s="118"/>
      <c r="BF171" s="33"/>
      <c r="BG171" s="85"/>
    </row>
    <row r="172" spans="1:59" ht="18" customHeight="1" thickBot="1">
      <c r="A172" s="613"/>
      <c r="B172" s="605"/>
      <c r="C172" s="607"/>
      <c r="D172" s="110" t="s">
        <v>22</v>
      </c>
      <c r="E172" s="91"/>
      <c r="F172" s="91"/>
      <c r="G172" s="91"/>
      <c r="H172" s="91"/>
      <c r="I172" s="91"/>
      <c r="J172" s="91"/>
      <c r="K172" s="91"/>
      <c r="L172" s="90"/>
      <c r="M172" s="90"/>
      <c r="N172" s="90"/>
      <c r="O172" s="90"/>
      <c r="P172" s="90"/>
      <c r="Q172" s="90"/>
      <c r="R172" s="90"/>
      <c r="S172" s="90"/>
      <c r="T172" s="90"/>
      <c r="U172" s="236"/>
      <c r="V172" s="37"/>
      <c r="W172" s="37"/>
      <c r="X172" s="37"/>
      <c r="Y172" s="242"/>
      <c r="Z172" s="242"/>
      <c r="AA172" s="242"/>
      <c r="AB172" s="242"/>
      <c r="AC172" s="242"/>
      <c r="AD172" s="242"/>
      <c r="AE172" s="137">
        <v>8</v>
      </c>
      <c r="AF172" s="137">
        <v>8</v>
      </c>
      <c r="AG172" s="137">
        <v>8</v>
      </c>
      <c r="AH172" s="137">
        <v>8</v>
      </c>
      <c r="AI172" s="137">
        <v>8</v>
      </c>
      <c r="AJ172" s="137">
        <v>8</v>
      </c>
      <c r="AK172" s="260"/>
      <c r="AL172" s="260"/>
      <c r="AM172" s="126" t="s">
        <v>202</v>
      </c>
      <c r="AN172" s="126" t="s">
        <v>202</v>
      </c>
      <c r="AO172" s="126" t="s">
        <v>202</v>
      </c>
      <c r="AP172" s="126" t="s">
        <v>202</v>
      </c>
      <c r="AQ172" s="142" t="s">
        <v>205</v>
      </c>
      <c r="AR172" s="142" t="s">
        <v>205</v>
      </c>
      <c r="AS172" s="142" t="s">
        <v>205</v>
      </c>
      <c r="AT172" s="142" t="s">
        <v>205</v>
      </c>
      <c r="AU172" s="143" t="s">
        <v>203</v>
      </c>
      <c r="AV172" s="143" t="s">
        <v>203</v>
      </c>
      <c r="AW172" s="98"/>
      <c r="AX172" s="98"/>
      <c r="AY172" s="98"/>
      <c r="AZ172" s="98"/>
      <c r="BA172" s="98"/>
      <c r="BB172" s="98"/>
      <c r="BC172" s="98"/>
      <c r="BD172" s="98"/>
      <c r="BE172" s="99"/>
      <c r="BF172" s="40"/>
      <c r="BG172" s="78"/>
    </row>
    <row r="173" spans="1:59">
      <c r="A173" s="613"/>
      <c r="B173" s="610" t="s">
        <v>254</v>
      </c>
      <c r="C173" s="567" t="s">
        <v>257</v>
      </c>
      <c r="D173" s="27" t="s">
        <v>21</v>
      </c>
      <c r="E173" s="29">
        <v>4</v>
      </c>
      <c r="F173" s="29">
        <v>4</v>
      </c>
      <c r="G173" s="29">
        <v>4</v>
      </c>
      <c r="H173" s="29">
        <v>4</v>
      </c>
      <c r="I173" s="29">
        <v>4</v>
      </c>
      <c r="J173" s="29">
        <v>4</v>
      </c>
      <c r="K173" s="29">
        <v>4</v>
      </c>
      <c r="L173" s="29">
        <v>4</v>
      </c>
      <c r="M173" s="29">
        <v>4</v>
      </c>
      <c r="N173" s="29">
        <v>4</v>
      </c>
      <c r="O173" s="29">
        <v>4</v>
      </c>
      <c r="P173" s="29">
        <v>4</v>
      </c>
      <c r="Q173" s="29">
        <v>4</v>
      </c>
      <c r="R173" s="29">
        <v>4</v>
      </c>
      <c r="S173" s="29">
        <v>4</v>
      </c>
      <c r="T173" s="29">
        <v>4</v>
      </c>
      <c r="U173" s="29">
        <v>4</v>
      </c>
      <c r="V173" s="32"/>
      <c r="W173" s="32"/>
      <c r="X173" s="32"/>
      <c r="Y173" s="246">
        <v>6</v>
      </c>
      <c r="Z173" s="246">
        <v>6</v>
      </c>
      <c r="AA173" s="246">
        <v>6</v>
      </c>
      <c r="AB173" s="246">
        <v>6</v>
      </c>
      <c r="AC173" s="246">
        <v>6</v>
      </c>
      <c r="AD173" s="246">
        <v>6</v>
      </c>
      <c r="AE173" s="136">
        <v>8</v>
      </c>
      <c r="AF173" s="136">
        <v>8</v>
      </c>
      <c r="AG173" s="136">
        <v>8</v>
      </c>
      <c r="AH173" s="136">
        <v>8</v>
      </c>
      <c r="AI173" s="136">
        <v>8</v>
      </c>
      <c r="AJ173" s="136">
        <v>8</v>
      </c>
      <c r="AK173" s="262"/>
      <c r="AL173" s="262"/>
      <c r="AM173" s="144" t="s">
        <v>202</v>
      </c>
      <c r="AN173" s="144" t="s">
        <v>202</v>
      </c>
      <c r="AO173" s="144" t="s">
        <v>202</v>
      </c>
      <c r="AP173" s="144" t="s">
        <v>202</v>
      </c>
      <c r="AQ173" s="145" t="s">
        <v>205</v>
      </c>
      <c r="AR173" s="145" t="s">
        <v>205</v>
      </c>
      <c r="AS173" s="145" t="s">
        <v>205</v>
      </c>
      <c r="AT173" s="145" t="s">
        <v>205</v>
      </c>
      <c r="AU173" s="146" t="s">
        <v>203</v>
      </c>
      <c r="AV173" s="146" t="s">
        <v>203</v>
      </c>
      <c r="AW173" s="117"/>
      <c r="AX173" s="117"/>
      <c r="AY173" s="117"/>
      <c r="AZ173" s="119"/>
      <c r="BA173" s="119"/>
      <c r="BB173" s="119"/>
      <c r="BC173" s="119"/>
      <c r="BD173" s="117"/>
      <c r="BE173" s="118"/>
      <c r="BF173" s="33">
        <f>SUM(E173:U173,Y173:AD173)</f>
        <v>104</v>
      </c>
      <c r="BG173" s="85"/>
    </row>
    <row r="174" spans="1:59" ht="13.5" thickBot="1">
      <c r="A174" s="613"/>
      <c r="B174" s="596"/>
      <c r="C174" s="582"/>
      <c r="D174" s="185" t="s">
        <v>22</v>
      </c>
      <c r="E174" s="227">
        <v>2</v>
      </c>
      <c r="F174" s="252">
        <v>2</v>
      </c>
      <c r="G174" s="252">
        <v>2</v>
      </c>
      <c r="H174" s="252">
        <v>2</v>
      </c>
      <c r="I174" s="252">
        <v>2</v>
      </c>
      <c r="J174" s="252">
        <v>2</v>
      </c>
      <c r="K174" s="252">
        <v>2</v>
      </c>
      <c r="L174" s="252">
        <v>2</v>
      </c>
      <c r="M174" s="252">
        <v>2</v>
      </c>
      <c r="N174" s="252">
        <v>2</v>
      </c>
      <c r="O174" s="252">
        <v>2</v>
      </c>
      <c r="P174" s="252">
        <v>2</v>
      </c>
      <c r="Q174" s="252">
        <v>2</v>
      </c>
      <c r="R174" s="252">
        <v>2</v>
      </c>
      <c r="S174" s="252">
        <v>2</v>
      </c>
      <c r="T174" s="252">
        <v>2</v>
      </c>
      <c r="U174" s="252">
        <v>2</v>
      </c>
      <c r="V174" s="23"/>
      <c r="W174" s="23"/>
      <c r="X174" s="23"/>
      <c r="Y174" s="275">
        <v>3</v>
      </c>
      <c r="Z174" s="275">
        <v>3</v>
      </c>
      <c r="AA174" s="275">
        <v>3</v>
      </c>
      <c r="AB174" s="275">
        <v>3</v>
      </c>
      <c r="AC174" s="275">
        <v>3</v>
      </c>
      <c r="AD174" s="275">
        <v>3</v>
      </c>
      <c r="AE174" s="210">
        <v>8</v>
      </c>
      <c r="AF174" s="210">
        <v>8</v>
      </c>
      <c r="AG174" s="210">
        <v>8</v>
      </c>
      <c r="AH174" s="210">
        <v>8</v>
      </c>
      <c r="AI174" s="210">
        <v>8</v>
      </c>
      <c r="AJ174" s="210">
        <v>8</v>
      </c>
      <c r="AK174" s="263"/>
      <c r="AL174" s="263"/>
      <c r="AM174" s="201" t="s">
        <v>202</v>
      </c>
      <c r="AN174" s="201" t="s">
        <v>202</v>
      </c>
      <c r="AO174" s="201" t="s">
        <v>202</v>
      </c>
      <c r="AP174" s="201" t="s">
        <v>202</v>
      </c>
      <c r="AQ174" s="228" t="s">
        <v>205</v>
      </c>
      <c r="AR174" s="228" t="s">
        <v>205</v>
      </c>
      <c r="AS174" s="228" t="s">
        <v>205</v>
      </c>
      <c r="AT174" s="228" t="s">
        <v>205</v>
      </c>
      <c r="AU174" s="229" t="s">
        <v>203</v>
      </c>
      <c r="AV174" s="229" t="s">
        <v>203</v>
      </c>
      <c r="AW174" s="230"/>
      <c r="AX174" s="230"/>
      <c r="AY174" s="230"/>
      <c r="AZ174" s="230"/>
      <c r="BA174" s="230"/>
      <c r="BB174" s="230"/>
      <c r="BC174" s="230"/>
      <c r="BD174" s="230"/>
      <c r="BE174" s="231"/>
      <c r="BF174" s="105"/>
      <c r="BG174" s="180">
        <f>SUM(E174:U174,Y174:AD174)</f>
        <v>52</v>
      </c>
    </row>
    <row r="175" spans="1:59">
      <c r="A175" s="613"/>
      <c r="B175" s="596" t="s">
        <v>255</v>
      </c>
      <c r="C175" s="575" t="s">
        <v>256</v>
      </c>
      <c r="D175" s="27" t="s">
        <v>21</v>
      </c>
      <c r="E175" s="214">
        <v>4</v>
      </c>
      <c r="F175" s="214">
        <v>4</v>
      </c>
      <c r="G175" s="214">
        <v>4</v>
      </c>
      <c r="H175" s="214">
        <v>4</v>
      </c>
      <c r="I175" s="214">
        <v>4</v>
      </c>
      <c r="J175" s="214">
        <v>4</v>
      </c>
      <c r="K175" s="214">
        <v>4</v>
      </c>
      <c r="L175" s="214">
        <v>4</v>
      </c>
      <c r="M175" s="214">
        <v>4</v>
      </c>
      <c r="N175" s="214">
        <v>4</v>
      </c>
      <c r="O175" s="214">
        <v>4</v>
      </c>
      <c r="P175" s="214">
        <v>4</v>
      </c>
      <c r="Q175" s="214">
        <v>4</v>
      </c>
      <c r="R175" s="214">
        <v>4</v>
      </c>
      <c r="S175" s="214">
        <v>4</v>
      </c>
      <c r="T175" s="214">
        <v>4</v>
      </c>
      <c r="U175" s="214">
        <v>4</v>
      </c>
      <c r="V175" s="22"/>
      <c r="W175" s="22"/>
      <c r="X175" s="22"/>
      <c r="Y175" s="276">
        <v>9</v>
      </c>
      <c r="Z175" s="276">
        <v>9</v>
      </c>
      <c r="AA175" s="276">
        <v>9</v>
      </c>
      <c r="AB175" s="276">
        <v>9</v>
      </c>
      <c r="AC175" s="276">
        <v>9</v>
      </c>
      <c r="AD175" s="276">
        <v>9</v>
      </c>
      <c r="AE175" s="132"/>
      <c r="AF175" s="132"/>
      <c r="AG175" s="132"/>
      <c r="AH175" s="132"/>
      <c r="AI175" s="132"/>
      <c r="AJ175" s="132"/>
      <c r="AK175" s="264"/>
      <c r="AL175" s="264"/>
      <c r="AM175" s="207"/>
      <c r="AN175" s="207"/>
      <c r="AO175" s="207"/>
      <c r="AP175" s="207"/>
      <c r="AQ175" s="129"/>
      <c r="AR175" s="129"/>
      <c r="AS175" s="129"/>
      <c r="AT175" s="129"/>
      <c r="AU175" s="233"/>
      <c r="AV175" s="233"/>
      <c r="AW175" s="121"/>
      <c r="AX175" s="121"/>
      <c r="AY175" s="121"/>
      <c r="AZ175" s="121"/>
      <c r="BA175" s="121"/>
      <c r="BB175" s="121"/>
      <c r="BC175" s="121"/>
      <c r="BD175" s="121"/>
      <c r="BE175" s="122"/>
      <c r="BF175" s="21">
        <f>SUM(E175:U175,Y175:AD175)</f>
        <v>122</v>
      </c>
      <c r="BG175" s="21"/>
    </row>
    <row r="176" spans="1:59">
      <c r="A176" s="613"/>
      <c r="B176" s="597"/>
      <c r="C176" s="625"/>
      <c r="D176" s="185" t="s">
        <v>22</v>
      </c>
      <c r="E176" s="232">
        <v>2</v>
      </c>
      <c r="F176" s="232">
        <v>2</v>
      </c>
      <c r="G176" s="232">
        <v>2</v>
      </c>
      <c r="H176" s="232">
        <v>2</v>
      </c>
      <c r="I176" s="232">
        <v>2</v>
      </c>
      <c r="J176" s="232">
        <v>2</v>
      </c>
      <c r="K176" s="232">
        <v>2</v>
      </c>
      <c r="L176" s="232">
        <v>2</v>
      </c>
      <c r="M176" s="232">
        <v>2</v>
      </c>
      <c r="N176" s="232">
        <v>2</v>
      </c>
      <c r="O176" s="232">
        <v>2</v>
      </c>
      <c r="P176" s="232">
        <v>2</v>
      </c>
      <c r="Q176" s="232">
        <v>2</v>
      </c>
      <c r="R176" s="232">
        <v>2</v>
      </c>
      <c r="S176" s="232">
        <v>2</v>
      </c>
      <c r="T176" s="232">
        <v>2</v>
      </c>
      <c r="U176" s="232">
        <v>2</v>
      </c>
      <c r="V176" s="22"/>
      <c r="W176" s="22"/>
      <c r="X176" s="22"/>
      <c r="Y176" s="276">
        <v>4</v>
      </c>
      <c r="Z176" s="276">
        <v>4</v>
      </c>
      <c r="AA176" s="276">
        <v>4</v>
      </c>
      <c r="AB176" s="276">
        <v>4</v>
      </c>
      <c r="AC176" s="276">
        <v>5</v>
      </c>
      <c r="AD176" s="276">
        <v>5</v>
      </c>
      <c r="AE176" s="132"/>
      <c r="AF176" s="132"/>
      <c r="AG176" s="132"/>
      <c r="AH176" s="132"/>
      <c r="AI176" s="132"/>
      <c r="AJ176" s="132"/>
      <c r="AK176" s="264"/>
      <c r="AL176" s="264"/>
      <c r="AM176" s="207"/>
      <c r="AN176" s="207"/>
      <c r="AO176" s="207"/>
      <c r="AP176" s="207"/>
      <c r="AQ176" s="129"/>
      <c r="AR176" s="129"/>
      <c r="AS176" s="129"/>
      <c r="AT176" s="129"/>
      <c r="AU176" s="233"/>
      <c r="AV176" s="233"/>
      <c r="AW176" s="121"/>
      <c r="AX176" s="121"/>
      <c r="AY176" s="121"/>
      <c r="AZ176" s="121"/>
      <c r="BA176" s="121"/>
      <c r="BB176" s="121"/>
      <c r="BC176" s="121"/>
      <c r="BD176" s="121"/>
      <c r="BE176" s="122"/>
      <c r="BF176" s="21"/>
      <c r="BG176" s="21">
        <f>SUM(E176:U176,Y176:AD176)</f>
        <v>60</v>
      </c>
    </row>
    <row r="177" spans="1:59" ht="12.75" customHeight="1" thickBot="1">
      <c r="A177" s="613"/>
      <c r="B177" s="687" t="s">
        <v>75</v>
      </c>
      <c r="C177" s="616"/>
      <c r="D177" s="617"/>
      <c r="E177" s="112">
        <f t="shared" ref="E177:T177" si="43">SUM(E139,E149,E157)</f>
        <v>22</v>
      </c>
      <c r="F177" s="112">
        <f t="shared" si="43"/>
        <v>22</v>
      </c>
      <c r="G177" s="112">
        <f t="shared" si="43"/>
        <v>22</v>
      </c>
      <c r="H177" s="112">
        <f t="shared" si="43"/>
        <v>22</v>
      </c>
      <c r="I177" s="112">
        <f t="shared" si="43"/>
        <v>22</v>
      </c>
      <c r="J177" s="112">
        <f t="shared" si="43"/>
        <v>22</v>
      </c>
      <c r="K177" s="112">
        <f t="shared" si="43"/>
        <v>22</v>
      </c>
      <c r="L177" s="112">
        <f t="shared" si="43"/>
        <v>22</v>
      </c>
      <c r="M177" s="112">
        <f t="shared" si="43"/>
        <v>22</v>
      </c>
      <c r="N177" s="112">
        <f t="shared" si="43"/>
        <v>22</v>
      </c>
      <c r="O177" s="112">
        <f t="shared" si="43"/>
        <v>22</v>
      </c>
      <c r="P177" s="112">
        <f t="shared" si="43"/>
        <v>22</v>
      </c>
      <c r="Q177" s="112">
        <f t="shared" si="43"/>
        <v>22</v>
      </c>
      <c r="R177" s="112">
        <f t="shared" si="43"/>
        <v>22</v>
      </c>
      <c r="S177" s="112">
        <f t="shared" si="43"/>
        <v>22</v>
      </c>
      <c r="T177" s="112">
        <f t="shared" si="43"/>
        <v>22</v>
      </c>
      <c r="U177" s="111"/>
      <c r="V177" s="111"/>
      <c r="W177" s="111"/>
      <c r="X177" s="111"/>
      <c r="Y177" s="111"/>
      <c r="Z177" s="111"/>
      <c r="AA177" s="111"/>
      <c r="AB177" s="111"/>
      <c r="AC177" s="111"/>
      <c r="AD177" s="111"/>
      <c r="AE177" s="111"/>
      <c r="AF177" s="111"/>
      <c r="AG177" s="111"/>
      <c r="AH177" s="26"/>
      <c r="AI177" s="26"/>
      <c r="AJ177" s="26"/>
      <c r="AK177" s="26"/>
      <c r="AL177" s="111"/>
      <c r="AM177" s="111"/>
      <c r="AN177" s="111"/>
      <c r="AO177" s="111"/>
      <c r="AP177" s="111"/>
      <c r="AQ177" s="111"/>
      <c r="AR177" s="111"/>
      <c r="AS177" s="111"/>
      <c r="AT177" s="111"/>
      <c r="AU177" s="111"/>
      <c r="AV177" s="111"/>
      <c r="AW177" s="119"/>
      <c r="AX177" s="119"/>
      <c r="AY177" s="119"/>
      <c r="AZ177" s="119"/>
      <c r="BA177" s="119"/>
      <c r="BB177" s="119"/>
      <c r="BC177" s="119"/>
      <c r="BD177" s="119"/>
      <c r="BE177" s="120"/>
      <c r="BF177" s="220">
        <f>BF139+BF149+BF157</f>
        <v>450</v>
      </c>
      <c r="BG177" s="114"/>
    </row>
    <row r="178" spans="1:59" ht="12.75" customHeight="1" thickTop="1">
      <c r="A178" s="613"/>
      <c r="B178" s="689" t="s">
        <v>76</v>
      </c>
      <c r="C178" s="619"/>
      <c r="D178" s="620"/>
      <c r="E178" s="70">
        <f t="shared" ref="E178:T178" si="44">SUM(E140,E150,E158)</f>
        <v>11</v>
      </c>
      <c r="F178" s="70">
        <f t="shared" si="44"/>
        <v>11</v>
      </c>
      <c r="G178" s="70">
        <f t="shared" si="44"/>
        <v>11</v>
      </c>
      <c r="H178" s="70">
        <f t="shared" si="44"/>
        <v>11</v>
      </c>
      <c r="I178" s="70">
        <f t="shared" si="44"/>
        <v>11</v>
      </c>
      <c r="J178" s="70">
        <f t="shared" si="44"/>
        <v>11</v>
      </c>
      <c r="K178" s="70">
        <f t="shared" si="44"/>
        <v>11</v>
      </c>
      <c r="L178" s="70">
        <f t="shared" si="44"/>
        <v>11</v>
      </c>
      <c r="M178" s="70">
        <f t="shared" si="44"/>
        <v>11</v>
      </c>
      <c r="N178" s="70">
        <f t="shared" si="44"/>
        <v>11</v>
      </c>
      <c r="O178" s="70">
        <f t="shared" si="44"/>
        <v>11</v>
      </c>
      <c r="P178" s="70">
        <f t="shared" si="44"/>
        <v>11</v>
      </c>
      <c r="Q178" s="70">
        <f t="shared" si="44"/>
        <v>11</v>
      </c>
      <c r="R178" s="70">
        <f t="shared" si="44"/>
        <v>11</v>
      </c>
      <c r="S178" s="70">
        <f t="shared" si="44"/>
        <v>11</v>
      </c>
      <c r="T178" s="70">
        <f t="shared" si="44"/>
        <v>11</v>
      </c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1"/>
      <c r="AI178" s="21"/>
      <c r="AJ178" s="21"/>
      <c r="AK178" s="21"/>
      <c r="AL178" s="20"/>
      <c r="AM178" s="111"/>
      <c r="AN178" s="111"/>
      <c r="AO178" s="111"/>
      <c r="AP178" s="111"/>
      <c r="AQ178" s="111"/>
      <c r="AR178" s="111"/>
      <c r="AS178" s="111"/>
      <c r="AT178" s="111"/>
      <c r="AU178" s="111"/>
      <c r="AV178" s="111"/>
      <c r="AW178" s="121"/>
      <c r="AX178" s="121"/>
      <c r="AY178" s="121"/>
      <c r="AZ178" s="121"/>
      <c r="BA178" s="121"/>
      <c r="BB178" s="121"/>
      <c r="BC178" s="121"/>
      <c r="BD178" s="121"/>
      <c r="BE178" s="122"/>
      <c r="BF178" s="26"/>
      <c r="BG178" s="86">
        <f>BG140+BG150+BG158</f>
        <v>224</v>
      </c>
    </row>
    <row r="179" spans="1:59" ht="12.75" customHeight="1" thickBot="1">
      <c r="A179" s="614"/>
      <c r="B179" s="686" t="s">
        <v>44</v>
      </c>
      <c r="C179" s="622"/>
      <c r="D179" s="623"/>
      <c r="E179" s="83">
        <f>SUM(E177:E178)</f>
        <v>33</v>
      </c>
      <c r="F179" s="83">
        <f t="shared" ref="F179:T179" si="45">SUM(F177:F178)</f>
        <v>33</v>
      </c>
      <c r="G179" s="83">
        <f t="shared" si="45"/>
        <v>33</v>
      </c>
      <c r="H179" s="83">
        <f t="shared" si="45"/>
        <v>33</v>
      </c>
      <c r="I179" s="83">
        <f t="shared" si="45"/>
        <v>33</v>
      </c>
      <c r="J179" s="83">
        <f t="shared" si="45"/>
        <v>33</v>
      </c>
      <c r="K179" s="83">
        <f t="shared" si="45"/>
        <v>33</v>
      </c>
      <c r="L179" s="83">
        <f t="shared" si="45"/>
        <v>33</v>
      </c>
      <c r="M179" s="83">
        <f t="shared" si="45"/>
        <v>33</v>
      </c>
      <c r="N179" s="83">
        <f t="shared" si="45"/>
        <v>33</v>
      </c>
      <c r="O179" s="83">
        <f t="shared" si="45"/>
        <v>33</v>
      </c>
      <c r="P179" s="83">
        <f t="shared" si="45"/>
        <v>33</v>
      </c>
      <c r="Q179" s="83">
        <f t="shared" si="45"/>
        <v>33</v>
      </c>
      <c r="R179" s="83">
        <f t="shared" si="45"/>
        <v>33</v>
      </c>
      <c r="S179" s="83">
        <f t="shared" si="45"/>
        <v>33</v>
      </c>
      <c r="T179" s="83">
        <f t="shared" si="45"/>
        <v>33</v>
      </c>
      <c r="U179" s="94"/>
      <c r="V179" s="94"/>
      <c r="W179" s="134"/>
      <c r="X179" s="134"/>
      <c r="Y179" s="94"/>
      <c r="Z179" s="94"/>
      <c r="AA179" s="94"/>
      <c r="AB179" s="94"/>
      <c r="AC179" s="94"/>
      <c r="AD179" s="94"/>
      <c r="AE179" s="94"/>
      <c r="AF179" s="94"/>
      <c r="AG179" s="94"/>
      <c r="AH179" s="94"/>
      <c r="AI179" s="94"/>
      <c r="AJ179" s="94"/>
      <c r="AK179" s="94"/>
      <c r="AL179" s="94"/>
      <c r="AM179" s="94"/>
      <c r="AN179" s="94"/>
      <c r="AO179" s="94"/>
      <c r="AP179" s="94"/>
      <c r="AQ179" s="94"/>
      <c r="AR179" s="94"/>
      <c r="AS179" s="94"/>
      <c r="AT179" s="94"/>
      <c r="AU179" s="94"/>
      <c r="AV179" s="94"/>
      <c r="AW179" s="123"/>
      <c r="AX179" s="123"/>
      <c r="AY179" s="123"/>
      <c r="AZ179" s="123"/>
      <c r="BA179" s="123"/>
      <c r="BB179" s="123"/>
      <c r="BC179" s="123"/>
      <c r="BD179" s="123"/>
      <c r="BE179" s="124"/>
      <c r="BF179" s="648">
        <f>BF177+BG178</f>
        <v>674</v>
      </c>
      <c r="BG179" s="649"/>
    </row>
    <row r="180" spans="1:59" customFormat="1" ht="13.5" thickTop="1"/>
    <row r="181" spans="1:59" customFormat="1">
      <c r="T181" s="148"/>
      <c r="U181" s="148"/>
      <c r="V181" s="148"/>
      <c r="W181" s="148"/>
      <c r="X181" s="148"/>
    </row>
    <row r="182" spans="1:59" customFormat="1">
      <c r="T182" s="148"/>
      <c r="U182" s="148"/>
      <c r="V182" s="148"/>
      <c r="W182" s="149"/>
      <c r="X182" s="147"/>
      <c r="Y182" t="s">
        <v>79</v>
      </c>
      <c r="AI182" s="132">
        <v>8</v>
      </c>
      <c r="AJ182" t="s">
        <v>207</v>
      </c>
    </row>
    <row r="183" spans="1:59">
      <c r="T183" s="150"/>
      <c r="U183" s="151"/>
      <c r="V183" s="151"/>
      <c r="W183" s="151"/>
      <c r="X183" s="150"/>
    </row>
    <row r="184" spans="1:59">
      <c r="T184" s="150"/>
      <c r="U184" s="151"/>
      <c r="V184" s="151"/>
      <c r="W184" s="151"/>
      <c r="X184" s="128"/>
      <c r="Y184" s="2" t="s">
        <v>200</v>
      </c>
      <c r="AI184" s="132">
        <v>0</v>
      </c>
      <c r="AJ184" s="2" t="s">
        <v>208</v>
      </c>
    </row>
    <row r="185" spans="1:59">
      <c r="A185" s="17"/>
      <c r="T185" s="150"/>
      <c r="U185" s="151"/>
      <c r="V185" s="151"/>
      <c r="W185" s="151"/>
      <c r="X185" s="150"/>
    </row>
    <row r="186" spans="1:59">
      <c r="T186" s="150"/>
      <c r="U186" s="151"/>
      <c r="V186" s="151"/>
      <c r="W186" s="152"/>
      <c r="X186" s="129" t="s">
        <v>205</v>
      </c>
      <c r="Y186" s="2" t="s">
        <v>201</v>
      </c>
      <c r="AJ186" s="2" t="s">
        <v>209</v>
      </c>
    </row>
    <row r="187" spans="1:59">
      <c r="T187" s="150"/>
      <c r="U187" s="151"/>
      <c r="V187" s="151"/>
      <c r="W187" s="151"/>
      <c r="X187" s="150"/>
    </row>
    <row r="188" spans="1:59">
      <c r="T188" s="150"/>
      <c r="U188" s="151"/>
      <c r="V188" s="151"/>
      <c r="W188" s="153"/>
      <c r="X188" s="131" t="s">
        <v>202</v>
      </c>
      <c r="Y188" s="2" t="s">
        <v>206</v>
      </c>
    </row>
    <row r="189" spans="1:59">
      <c r="T189" s="150"/>
      <c r="U189" s="151"/>
      <c r="V189" s="151"/>
      <c r="W189" s="151"/>
      <c r="X189" s="150"/>
    </row>
    <row r="190" spans="1:59">
      <c r="T190" s="150"/>
      <c r="U190" s="151"/>
      <c r="V190" s="151"/>
      <c r="W190" s="153"/>
      <c r="X190" s="130" t="s">
        <v>203</v>
      </c>
      <c r="Y190" s="2" t="s">
        <v>204</v>
      </c>
    </row>
    <row r="191" spans="1:59">
      <c r="T191" s="150"/>
      <c r="U191" s="150"/>
      <c r="V191" s="150"/>
      <c r="W191" s="150"/>
      <c r="X191" s="150"/>
    </row>
  </sheetData>
  <mergeCells count="184">
    <mergeCell ref="A2:A7"/>
    <mergeCell ref="B2:B7"/>
    <mergeCell ref="BG2:BG7"/>
    <mergeCell ref="C55:C56"/>
    <mergeCell ref="C45:C46"/>
    <mergeCell ref="V7:W7"/>
    <mergeCell ref="C15:C16"/>
    <mergeCell ref="C17:C18"/>
    <mergeCell ref="BF88:BG88"/>
    <mergeCell ref="C33:C34"/>
    <mergeCell ref="B25:B26"/>
    <mergeCell ref="B27:B28"/>
    <mergeCell ref="BF2:BF7"/>
    <mergeCell ref="E3:BE3"/>
    <mergeCell ref="E5:BE5"/>
    <mergeCell ref="B29:B30"/>
    <mergeCell ref="C11:C12"/>
    <mergeCell ref="B15:B16"/>
    <mergeCell ref="C2:C7"/>
    <mergeCell ref="D2:D7"/>
    <mergeCell ref="V6:W6"/>
    <mergeCell ref="B23:B24"/>
    <mergeCell ref="C23:C24"/>
    <mergeCell ref="B19:B20"/>
    <mergeCell ref="B179:D179"/>
    <mergeCell ref="B177:D177"/>
    <mergeCell ref="B89:B90"/>
    <mergeCell ref="C89:C90"/>
    <mergeCell ref="B178:D178"/>
    <mergeCell ref="B92:B93"/>
    <mergeCell ref="C92:C93"/>
    <mergeCell ref="BF179:BG179"/>
    <mergeCell ref="B88:D88"/>
    <mergeCell ref="B96:B97"/>
    <mergeCell ref="C96:C97"/>
    <mergeCell ref="B98:B99"/>
    <mergeCell ref="C98:C99"/>
    <mergeCell ref="B171:B172"/>
    <mergeCell ref="C171:C172"/>
    <mergeCell ref="B173:B174"/>
    <mergeCell ref="C173:C174"/>
    <mergeCell ref="B165:B166"/>
    <mergeCell ref="C165:C166"/>
    <mergeCell ref="B167:B168"/>
    <mergeCell ref="B163:B164"/>
    <mergeCell ref="C161:C162"/>
    <mergeCell ref="C163:C164"/>
    <mergeCell ref="C108:C109"/>
    <mergeCell ref="C19:C20"/>
    <mergeCell ref="B21:B22"/>
    <mergeCell ref="C21:C22"/>
    <mergeCell ref="B17:B18"/>
    <mergeCell ref="B31:B32"/>
    <mergeCell ref="B11:B12"/>
    <mergeCell ref="BF43:BG43"/>
    <mergeCell ref="A11:A43"/>
    <mergeCell ref="B47:B48"/>
    <mergeCell ref="C47:C48"/>
    <mergeCell ref="A45:A88"/>
    <mergeCell ref="B13:B14"/>
    <mergeCell ref="C13:C14"/>
    <mergeCell ref="B41:D41"/>
    <mergeCell ref="B42:D42"/>
    <mergeCell ref="B43:D43"/>
    <mergeCell ref="B49:B50"/>
    <mergeCell ref="C49:C50"/>
    <mergeCell ref="B35:B36"/>
    <mergeCell ref="B37:B38"/>
    <mergeCell ref="B39:B40"/>
    <mergeCell ref="C35:C36"/>
    <mergeCell ref="C37:C38"/>
    <mergeCell ref="C39:C40"/>
    <mergeCell ref="B45:B46"/>
    <mergeCell ref="B33:B34"/>
    <mergeCell ref="C25:C26"/>
    <mergeCell ref="C27:C28"/>
    <mergeCell ref="C29:C30"/>
    <mergeCell ref="C31:C32"/>
    <mergeCell ref="C51:C52"/>
    <mergeCell ref="B53:B54"/>
    <mergeCell ref="C53:C54"/>
    <mergeCell ref="B51:B52"/>
    <mergeCell ref="B70:B71"/>
    <mergeCell ref="C66:C67"/>
    <mergeCell ref="B72:B73"/>
    <mergeCell ref="C72:C73"/>
    <mergeCell ref="C70:C71"/>
    <mergeCell ref="B55:B56"/>
    <mergeCell ref="B80:B81"/>
    <mergeCell ref="C78:C79"/>
    <mergeCell ref="C80:C81"/>
    <mergeCell ref="B66:B67"/>
    <mergeCell ref="B74:B75"/>
    <mergeCell ref="B61:B62"/>
    <mergeCell ref="C61:C62"/>
    <mergeCell ref="B57:B58"/>
    <mergeCell ref="C57:C58"/>
    <mergeCell ref="B59:B60"/>
    <mergeCell ref="C59:C60"/>
    <mergeCell ref="C64:C65"/>
    <mergeCell ref="B68:B69"/>
    <mergeCell ref="C68:C69"/>
    <mergeCell ref="B64:B65"/>
    <mergeCell ref="BF138:BG138"/>
    <mergeCell ref="B128:B129"/>
    <mergeCell ref="C128:C129"/>
    <mergeCell ref="B130:B131"/>
    <mergeCell ref="C130:C131"/>
    <mergeCell ref="B112:B113"/>
    <mergeCell ref="C112:C113"/>
    <mergeCell ref="B114:B115"/>
    <mergeCell ref="C114:C115"/>
    <mergeCell ref="B126:B127"/>
    <mergeCell ref="B122:B123"/>
    <mergeCell ref="C126:C127"/>
    <mergeCell ref="B116:B117"/>
    <mergeCell ref="C116:C117"/>
    <mergeCell ref="C134:C135"/>
    <mergeCell ref="C122:C123"/>
    <mergeCell ref="B120:B121"/>
    <mergeCell ref="C120:C121"/>
    <mergeCell ref="C143:C144"/>
    <mergeCell ref="B139:B140"/>
    <mergeCell ref="C106:C107"/>
    <mergeCell ref="B108:B109"/>
    <mergeCell ref="B147:B148"/>
    <mergeCell ref="C147:C148"/>
    <mergeCell ref="C141:C142"/>
    <mergeCell ref="B87:D87"/>
    <mergeCell ref="B76:B77"/>
    <mergeCell ref="C76:C77"/>
    <mergeCell ref="B78:B79"/>
    <mergeCell ref="B84:B85"/>
    <mergeCell ref="C82:C83"/>
    <mergeCell ref="C84:C85"/>
    <mergeCell ref="B82:B83"/>
    <mergeCell ref="C149:C150"/>
    <mergeCell ref="B159:B160"/>
    <mergeCell ref="C159:C160"/>
    <mergeCell ref="C153:C154"/>
    <mergeCell ref="B155:B156"/>
    <mergeCell ref="C155:C156"/>
    <mergeCell ref="B157:B158"/>
    <mergeCell ref="A139:A179"/>
    <mergeCell ref="B136:D136"/>
    <mergeCell ref="B137:D137"/>
    <mergeCell ref="B138:D138"/>
    <mergeCell ref="B151:B152"/>
    <mergeCell ref="B153:B154"/>
    <mergeCell ref="C151:C152"/>
    <mergeCell ref="B145:B146"/>
    <mergeCell ref="C145:C146"/>
    <mergeCell ref="B141:B142"/>
    <mergeCell ref="B175:B176"/>
    <mergeCell ref="C175:C176"/>
    <mergeCell ref="B169:B170"/>
    <mergeCell ref="C169:C170"/>
    <mergeCell ref="A89:A138"/>
    <mergeCell ref="C139:C140"/>
    <mergeCell ref="B143:B144"/>
    <mergeCell ref="C167:C168"/>
    <mergeCell ref="B94:B95"/>
    <mergeCell ref="C94:C95"/>
    <mergeCell ref="B100:B101"/>
    <mergeCell ref="C100:C101"/>
    <mergeCell ref="B104:B105"/>
    <mergeCell ref="C74:C75"/>
    <mergeCell ref="B86:D86"/>
    <mergeCell ref="B118:B119"/>
    <mergeCell ref="C118:C119"/>
    <mergeCell ref="B110:B111"/>
    <mergeCell ref="B102:B103"/>
    <mergeCell ref="C102:C103"/>
    <mergeCell ref="C104:C105"/>
    <mergeCell ref="B106:B107"/>
    <mergeCell ref="C110:C111"/>
    <mergeCell ref="B132:B133"/>
    <mergeCell ref="B134:B135"/>
    <mergeCell ref="C132:C133"/>
    <mergeCell ref="B124:B125"/>
    <mergeCell ref="C124:C125"/>
    <mergeCell ref="C157:C158"/>
    <mergeCell ref="B161:B162"/>
    <mergeCell ref="B149:B150"/>
  </mergeCells>
  <phoneticPr fontId="7" type="noConversion"/>
  <pageMargins left="0.75" right="0.75" top="1" bottom="1" header="0.5" footer="0.5"/>
  <pageSetup paperSize="9" scale="24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10" workbookViewId="0">
      <selection activeCell="G23" sqref="G23"/>
    </sheetView>
  </sheetViews>
  <sheetFormatPr defaultRowHeight="12.7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F50"/>
  <sheetViews>
    <sheetView topLeftCell="A2" workbookViewId="0">
      <selection activeCell="G6" sqref="G6"/>
    </sheetView>
  </sheetViews>
  <sheetFormatPr defaultRowHeight="12.75"/>
  <sheetData>
    <row r="1" spans="1:58" ht="74.25" thickBot="1">
      <c r="A1" s="713" t="s">
        <v>0</v>
      </c>
      <c r="B1" s="713" t="s">
        <v>1</v>
      </c>
      <c r="C1" s="713" t="s">
        <v>2</v>
      </c>
      <c r="D1" s="713" t="s">
        <v>3</v>
      </c>
      <c r="E1" s="13" t="s">
        <v>15</v>
      </c>
      <c r="F1" s="9" t="s">
        <v>4</v>
      </c>
      <c r="G1" s="13" t="s">
        <v>45</v>
      </c>
      <c r="H1" s="9" t="s">
        <v>5</v>
      </c>
      <c r="I1" s="4" t="s">
        <v>46</v>
      </c>
      <c r="J1" s="8" t="s">
        <v>6</v>
      </c>
      <c r="K1" s="14" t="s">
        <v>47</v>
      </c>
      <c r="L1" s="8" t="s">
        <v>7</v>
      </c>
      <c r="M1" s="14" t="s">
        <v>48</v>
      </c>
      <c r="N1" s="8" t="s">
        <v>8</v>
      </c>
      <c r="O1" s="14" t="s">
        <v>49</v>
      </c>
      <c r="P1" s="8" t="s">
        <v>9</v>
      </c>
      <c r="Q1" s="14" t="s">
        <v>50</v>
      </c>
      <c r="R1" s="8" t="s">
        <v>10</v>
      </c>
      <c r="S1" s="13" t="s">
        <v>51</v>
      </c>
      <c r="T1" s="15" t="s">
        <v>11</v>
      </c>
      <c r="U1" s="3" t="s">
        <v>52</v>
      </c>
      <c r="V1" s="8" t="s">
        <v>12</v>
      </c>
      <c r="W1" s="13" t="s">
        <v>53</v>
      </c>
      <c r="X1" s="15" t="s">
        <v>13</v>
      </c>
      <c r="Y1" s="13" t="s">
        <v>54</v>
      </c>
      <c r="Z1" s="9" t="s">
        <v>55</v>
      </c>
      <c r="AA1" s="13" t="s">
        <v>56</v>
      </c>
      <c r="AB1" s="16" t="s">
        <v>14</v>
      </c>
      <c r="AC1" s="14" t="s">
        <v>57</v>
      </c>
      <c r="AD1" s="722" t="s">
        <v>58</v>
      </c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</row>
    <row r="2" spans="1:58" ht="13.5" thickBot="1">
      <c r="A2" s="714"/>
      <c r="B2" s="714"/>
      <c r="C2" s="714"/>
      <c r="D2" s="714"/>
      <c r="E2" s="725" t="s">
        <v>16</v>
      </c>
      <c r="F2" s="726"/>
      <c r="G2" s="726"/>
      <c r="H2" s="726"/>
      <c r="I2" s="726"/>
      <c r="J2" s="726"/>
      <c r="K2" s="726"/>
      <c r="L2" s="726"/>
      <c r="M2" s="726"/>
      <c r="N2" s="726"/>
      <c r="O2" s="726"/>
      <c r="P2" s="726"/>
      <c r="Q2" s="726"/>
      <c r="R2" s="726"/>
      <c r="S2" s="726"/>
      <c r="T2" s="726"/>
      <c r="U2" s="726"/>
      <c r="V2" s="726"/>
      <c r="W2" s="726"/>
      <c r="X2" s="726"/>
      <c r="Y2" s="726"/>
      <c r="Z2" s="726"/>
      <c r="AA2" s="726"/>
      <c r="AB2" s="726"/>
      <c r="AC2" s="727"/>
      <c r="AD2" s="723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</row>
    <row r="3" spans="1:58">
      <c r="A3" s="714"/>
      <c r="B3" s="714"/>
      <c r="C3" s="714"/>
      <c r="D3" s="71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723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</row>
    <row r="4" spans="1:58">
      <c r="A4" s="714"/>
      <c r="B4" s="714"/>
      <c r="C4" s="714"/>
      <c r="D4" s="71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723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</row>
    <row r="5" spans="1:58" ht="13.5" thickBot="1">
      <c r="A5" s="715"/>
      <c r="B5" s="715"/>
      <c r="C5" s="715"/>
      <c r="D5" s="715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724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</row>
    <row r="6" spans="1:58" ht="15" thickBot="1">
      <c r="A6" s="3">
        <v>35</v>
      </c>
      <c r="B6" s="3">
        <v>36</v>
      </c>
      <c r="C6" s="3">
        <v>37</v>
      </c>
      <c r="D6" s="3">
        <v>38</v>
      </c>
      <c r="E6" s="3">
        <v>39</v>
      </c>
      <c r="F6" s="3">
        <v>40</v>
      </c>
      <c r="G6" s="3">
        <v>41</v>
      </c>
      <c r="H6" s="4">
        <v>42</v>
      </c>
      <c r="I6" s="4">
        <v>43</v>
      </c>
      <c r="J6" s="4">
        <v>44</v>
      </c>
      <c r="K6" s="4">
        <v>45</v>
      </c>
      <c r="L6" s="4">
        <v>46</v>
      </c>
      <c r="M6" s="4">
        <v>47</v>
      </c>
      <c r="N6" s="4">
        <v>48</v>
      </c>
      <c r="O6" s="4">
        <v>49</v>
      </c>
      <c r="P6" s="4">
        <v>50</v>
      </c>
      <c r="Q6" s="4">
        <v>51</v>
      </c>
      <c r="R6" s="4">
        <v>52</v>
      </c>
      <c r="S6" s="4">
        <v>1</v>
      </c>
      <c r="T6" s="4">
        <v>2</v>
      </c>
      <c r="U6" s="4">
        <v>3</v>
      </c>
      <c r="V6" s="4">
        <v>4</v>
      </c>
      <c r="W6" s="4">
        <v>5</v>
      </c>
      <c r="X6" s="4">
        <v>6</v>
      </c>
      <c r="Y6" s="4">
        <v>7</v>
      </c>
      <c r="Z6" s="4">
        <v>8</v>
      </c>
      <c r="AA6" s="4">
        <v>9</v>
      </c>
      <c r="AB6" s="4">
        <v>10</v>
      </c>
      <c r="AC6" s="4">
        <v>11</v>
      </c>
      <c r="AD6" s="3">
        <v>12</v>
      </c>
      <c r="AE6" s="3">
        <v>13</v>
      </c>
      <c r="AF6" s="3">
        <v>14</v>
      </c>
      <c r="AG6" s="3">
        <v>15</v>
      </c>
      <c r="AH6" s="4">
        <v>16</v>
      </c>
      <c r="AI6" s="3">
        <v>17</v>
      </c>
      <c r="AJ6" s="3">
        <v>18</v>
      </c>
      <c r="AK6" s="3">
        <v>19</v>
      </c>
      <c r="AL6" s="3">
        <v>20</v>
      </c>
      <c r="AM6" s="3">
        <v>21</v>
      </c>
      <c r="AN6" s="3">
        <v>22</v>
      </c>
      <c r="AO6" s="3">
        <v>23</v>
      </c>
      <c r="AP6" s="3">
        <v>24</v>
      </c>
      <c r="AQ6" s="3">
        <v>25</v>
      </c>
      <c r="AR6" s="3">
        <v>26</v>
      </c>
      <c r="AS6" s="3">
        <v>27</v>
      </c>
      <c r="AT6" s="3">
        <v>28</v>
      </c>
      <c r="AU6" s="3">
        <v>29</v>
      </c>
      <c r="AV6" s="3">
        <v>30</v>
      </c>
      <c r="AW6" s="3">
        <v>31</v>
      </c>
      <c r="AX6" s="3">
        <v>32</v>
      </c>
      <c r="AY6" s="3">
        <v>33</v>
      </c>
      <c r="AZ6" s="3">
        <v>34</v>
      </c>
      <c r="BA6" s="4">
        <v>35</v>
      </c>
      <c r="BB6" s="2"/>
      <c r="BC6" s="2"/>
      <c r="BD6" s="2"/>
      <c r="BE6" s="2"/>
      <c r="BF6" s="2"/>
    </row>
    <row r="7" spans="1:58" ht="13.5" thickBot="1">
      <c r="A7" s="726" t="s">
        <v>17</v>
      </c>
      <c r="B7" s="726"/>
      <c r="C7" s="726"/>
      <c r="D7" s="726"/>
      <c r="E7" s="726"/>
      <c r="F7" s="726"/>
      <c r="G7" s="726"/>
      <c r="H7" s="726"/>
      <c r="I7" s="726"/>
      <c r="J7" s="726"/>
      <c r="K7" s="726"/>
      <c r="L7" s="726"/>
      <c r="M7" s="726"/>
      <c r="N7" s="726"/>
      <c r="O7" s="726"/>
      <c r="P7" s="726"/>
      <c r="Q7" s="726"/>
      <c r="R7" s="726"/>
      <c r="S7" s="726"/>
      <c r="T7" s="726"/>
      <c r="U7" s="726"/>
      <c r="V7" s="726"/>
      <c r="W7" s="726"/>
      <c r="X7" s="726"/>
      <c r="Y7" s="726"/>
      <c r="Z7" s="726"/>
      <c r="AA7" s="726"/>
      <c r="AB7" s="726"/>
      <c r="AC7" s="726"/>
      <c r="AD7" s="726"/>
      <c r="AE7" s="726"/>
      <c r="AF7" s="726"/>
      <c r="AG7" s="726"/>
      <c r="AH7" s="726"/>
      <c r="AI7" s="726"/>
      <c r="AJ7" s="726"/>
      <c r="AK7" s="726"/>
      <c r="AL7" s="726"/>
      <c r="AM7" s="726"/>
      <c r="AN7" s="726"/>
      <c r="AO7" s="726"/>
      <c r="AP7" s="726"/>
      <c r="AQ7" s="726"/>
      <c r="AR7" s="726"/>
      <c r="AS7" s="726"/>
      <c r="AT7" s="726"/>
      <c r="AU7" s="726"/>
      <c r="AV7" s="726"/>
      <c r="AW7" s="726"/>
      <c r="AX7" s="726"/>
      <c r="AY7" s="726"/>
      <c r="AZ7" s="726"/>
      <c r="BA7" s="727"/>
      <c r="BB7" s="2"/>
      <c r="BC7" s="2"/>
      <c r="BD7" s="2"/>
      <c r="BE7" s="2"/>
      <c r="BF7" s="2"/>
    </row>
    <row r="8" spans="1:58" ht="15" thickBot="1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4">
        <v>8</v>
      </c>
      <c r="I8" s="4">
        <v>9</v>
      </c>
      <c r="J8" s="4">
        <v>10</v>
      </c>
      <c r="K8" s="4">
        <v>11</v>
      </c>
      <c r="L8" s="4">
        <v>12</v>
      </c>
      <c r="M8" s="4">
        <v>13</v>
      </c>
      <c r="N8" s="4">
        <v>14</v>
      </c>
      <c r="O8" s="4">
        <v>18</v>
      </c>
      <c r="P8" s="4">
        <v>19</v>
      </c>
      <c r="Q8" s="4">
        <v>17</v>
      </c>
      <c r="R8" s="4">
        <v>18</v>
      </c>
      <c r="S8" s="4">
        <v>19</v>
      </c>
      <c r="T8" s="4">
        <v>20</v>
      </c>
      <c r="U8" s="4">
        <v>21</v>
      </c>
      <c r="V8" s="4">
        <v>22</v>
      </c>
      <c r="W8" s="4">
        <v>23</v>
      </c>
      <c r="X8" s="4">
        <v>24</v>
      </c>
      <c r="Y8" s="4">
        <v>25</v>
      </c>
      <c r="Z8" s="4">
        <v>26</v>
      </c>
      <c r="AA8" s="4">
        <v>27</v>
      </c>
      <c r="AB8" s="4">
        <v>28</v>
      </c>
      <c r="AC8" s="4">
        <v>29</v>
      </c>
      <c r="AD8" s="3">
        <v>30</v>
      </c>
      <c r="AE8" s="3">
        <v>31</v>
      </c>
      <c r="AF8" s="3">
        <v>32</v>
      </c>
      <c r="AG8" s="3">
        <v>33</v>
      </c>
      <c r="AH8" s="4">
        <v>34</v>
      </c>
      <c r="AI8" s="3">
        <v>35</v>
      </c>
      <c r="AJ8" s="3">
        <v>36</v>
      </c>
      <c r="AK8" s="3">
        <v>37</v>
      </c>
      <c r="AL8" s="3">
        <v>38</v>
      </c>
      <c r="AM8" s="3">
        <v>39</v>
      </c>
      <c r="AN8" s="3">
        <v>40</v>
      </c>
      <c r="AO8" s="3">
        <v>41</v>
      </c>
      <c r="AP8" s="3">
        <v>42</v>
      </c>
      <c r="AQ8" s="3">
        <v>43</v>
      </c>
      <c r="AR8" s="3">
        <v>44</v>
      </c>
      <c r="AS8" s="3">
        <v>45</v>
      </c>
      <c r="AT8" s="3">
        <v>46</v>
      </c>
      <c r="AU8" s="3">
        <v>47</v>
      </c>
      <c r="AV8" s="3">
        <v>48</v>
      </c>
      <c r="AW8" s="3">
        <v>49</v>
      </c>
      <c r="AX8" s="3">
        <v>50</v>
      </c>
      <c r="AY8" s="3">
        <v>51</v>
      </c>
      <c r="AZ8" s="3">
        <v>52</v>
      </c>
      <c r="BA8" s="4">
        <v>53</v>
      </c>
      <c r="BB8" s="2"/>
      <c r="BC8" s="2"/>
      <c r="BD8" s="2"/>
      <c r="BE8" s="2"/>
      <c r="BF8" s="2"/>
    </row>
    <row r="9" spans="1:58" ht="13.5" thickBot="1">
      <c r="A9" s="728" t="s">
        <v>59</v>
      </c>
      <c r="B9" s="731" t="s">
        <v>19</v>
      </c>
      <c r="C9" s="733" t="s">
        <v>20</v>
      </c>
      <c r="D9" s="5" t="s">
        <v>21</v>
      </c>
      <c r="E9" s="6"/>
      <c r="F9" s="6"/>
      <c r="G9" s="6"/>
      <c r="H9" s="6"/>
      <c r="I9" s="6"/>
      <c r="J9" s="6"/>
      <c r="K9" s="6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6"/>
      <c r="AI9" s="6"/>
      <c r="AJ9" s="6"/>
      <c r="AK9" s="6"/>
      <c r="AL9" s="5"/>
      <c r="AM9" s="6"/>
      <c r="AN9" s="6"/>
      <c r="AO9" s="6"/>
      <c r="AP9" s="6"/>
      <c r="AQ9" s="6"/>
      <c r="AR9" s="7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5"/>
      <c r="BF9" s="6"/>
    </row>
    <row r="10" spans="1:58" ht="13.5" thickBot="1">
      <c r="A10" s="729"/>
      <c r="B10" s="732"/>
      <c r="C10" s="734"/>
      <c r="D10" s="5" t="s">
        <v>22</v>
      </c>
      <c r="E10" s="6"/>
      <c r="F10" s="6"/>
      <c r="G10" s="6"/>
      <c r="H10" s="6"/>
      <c r="I10" s="6"/>
      <c r="J10" s="6"/>
      <c r="K10" s="6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6"/>
      <c r="AI10" s="6"/>
      <c r="AJ10" s="6"/>
      <c r="AK10" s="6"/>
      <c r="AL10" s="5"/>
      <c r="AM10" s="6"/>
      <c r="AN10" s="6"/>
      <c r="AO10" s="6"/>
      <c r="AP10" s="6"/>
      <c r="AQ10" s="6"/>
      <c r="AR10" s="7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5"/>
      <c r="BF10" s="6"/>
    </row>
    <row r="11" spans="1:58" ht="13.5" thickBot="1">
      <c r="A11" s="729"/>
      <c r="B11" s="716" t="s">
        <v>23</v>
      </c>
      <c r="C11" s="718" t="s">
        <v>24</v>
      </c>
      <c r="D11" s="8" t="s">
        <v>21</v>
      </c>
      <c r="E11" s="9"/>
      <c r="F11" s="9"/>
      <c r="G11" s="9"/>
      <c r="H11" s="9"/>
      <c r="I11" s="9"/>
      <c r="J11" s="9"/>
      <c r="K11" s="9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9"/>
      <c r="AI11" s="9"/>
      <c r="AJ11" s="9"/>
      <c r="AK11" s="9"/>
      <c r="AL11" s="8"/>
      <c r="AM11" s="9"/>
      <c r="AN11" s="9"/>
      <c r="AO11" s="9"/>
      <c r="AP11" s="9"/>
      <c r="AQ11" s="9"/>
      <c r="AR11" s="10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8"/>
      <c r="BF11" s="9"/>
    </row>
    <row r="12" spans="1:58" ht="13.5" thickBot="1">
      <c r="A12" s="729"/>
      <c r="B12" s="717"/>
      <c r="C12" s="719"/>
      <c r="D12" s="8" t="s">
        <v>22</v>
      </c>
      <c r="E12" s="9"/>
      <c r="F12" s="9"/>
      <c r="G12" s="9"/>
      <c r="H12" s="9"/>
      <c r="I12" s="9"/>
      <c r="J12" s="9"/>
      <c r="K12" s="9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9"/>
      <c r="AI12" s="9"/>
      <c r="AJ12" s="9"/>
      <c r="AK12" s="9"/>
      <c r="AL12" s="8"/>
      <c r="AM12" s="9"/>
      <c r="AN12" s="9"/>
      <c r="AO12" s="9"/>
      <c r="AP12" s="9"/>
      <c r="AQ12" s="9"/>
      <c r="AR12" s="10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8"/>
      <c r="BF12" s="9"/>
    </row>
    <row r="13" spans="1:58" ht="13.5" thickBot="1">
      <c r="A13" s="729"/>
      <c r="B13" s="716" t="s">
        <v>25</v>
      </c>
      <c r="C13" s="718" t="s">
        <v>26</v>
      </c>
      <c r="D13" s="8" t="s">
        <v>21</v>
      </c>
      <c r="E13" s="9"/>
      <c r="F13" s="9"/>
      <c r="G13" s="9"/>
      <c r="H13" s="9"/>
      <c r="I13" s="9"/>
      <c r="J13" s="9"/>
      <c r="K13" s="9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9"/>
      <c r="AI13" s="9"/>
      <c r="AJ13" s="9"/>
      <c r="AK13" s="9"/>
      <c r="AL13" s="8"/>
      <c r="AM13" s="9"/>
      <c r="AN13" s="9"/>
      <c r="AO13" s="9"/>
      <c r="AP13" s="9"/>
      <c r="AQ13" s="9"/>
      <c r="AR13" s="10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8"/>
      <c r="BF13" s="9"/>
    </row>
    <row r="14" spans="1:58" ht="13.5" thickBot="1">
      <c r="A14" s="729"/>
      <c r="B14" s="717"/>
      <c r="C14" s="719"/>
      <c r="D14" s="8" t="s">
        <v>22</v>
      </c>
      <c r="E14" s="9"/>
      <c r="F14" s="9"/>
      <c r="G14" s="9"/>
      <c r="H14" s="9"/>
      <c r="I14" s="9"/>
      <c r="J14" s="9"/>
      <c r="K14" s="9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9"/>
      <c r="AI14" s="9"/>
      <c r="AJ14" s="9"/>
      <c r="AK14" s="9"/>
      <c r="AL14" s="8"/>
      <c r="AM14" s="9"/>
      <c r="AN14" s="9"/>
      <c r="AO14" s="9"/>
      <c r="AP14" s="9"/>
      <c r="AQ14" s="9"/>
      <c r="AR14" s="10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8"/>
      <c r="BF14" s="9"/>
    </row>
    <row r="15" spans="1:58" ht="13.5" thickBot="1">
      <c r="A15" s="729"/>
      <c r="B15" s="731" t="s">
        <v>27</v>
      </c>
      <c r="C15" s="720" t="s">
        <v>66</v>
      </c>
      <c r="D15" s="5" t="s">
        <v>21</v>
      </c>
      <c r="E15" s="6"/>
      <c r="F15" s="6"/>
      <c r="G15" s="6"/>
      <c r="H15" s="6"/>
      <c r="I15" s="6"/>
      <c r="J15" s="6"/>
      <c r="K15" s="6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6"/>
      <c r="AI15" s="6"/>
      <c r="AJ15" s="6"/>
      <c r="AK15" s="6"/>
      <c r="AL15" s="5"/>
      <c r="AM15" s="6"/>
      <c r="AN15" s="6"/>
      <c r="AO15" s="6"/>
      <c r="AP15" s="6"/>
      <c r="AQ15" s="6"/>
      <c r="AR15" s="7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5"/>
      <c r="BF15" s="6"/>
    </row>
    <row r="16" spans="1:58" ht="13.5" thickBot="1">
      <c r="A16" s="729"/>
      <c r="B16" s="732"/>
      <c r="C16" s="721"/>
      <c r="D16" s="5" t="s">
        <v>22</v>
      </c>
      <c r="E16" s="6"/>
      <c r="F16" s="6"/>
      <c r="G16" s="6"/>
      <c r="H16" s="6"/>
      <c r="I16" s="6"/>
      <c r="J16" s="6"/>
      <c r="K16" s="6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6"/>
      <c r="AI16" s="6"/>
      <c r="AJ16" s="6"/>
      <c r="AK16" s="6"/>
      <c r="AL16" s="5"/>
      <c r="AM16" s="6"/>
      <c r="AN16" s="6"/>
      <c r="AO16" s="6"/>
      <c r="AP16" s="6"/>
      <c r="AQ16" s="6"/>
      <c r="AR16" s="7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5"/>
      <c r="BF16" s="6"/>
    </row>
    <row r="17" spans="1:58" ht="13.5" thickBot="1">
      <c r="A17" s="729"/>
      <c r="B17" s="735" t="s">
        <v>64</v>
      </c>
      <c r="C17" s="737"/>
      <c r="D17" s="8" t="s">
        <v>21</v>
      </c>
      <c r="E17" s="9"/>
      <c r="F17" s="9"/>
      <c r="G17" s="9"/>
      <c r="H17" s="9"/>
      <c r="I17" s="9"/>
      <c r="J17" s="9"/>
      <c r="K17" s="9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9"/>
      <c r="AI17" s="9"/>
      <c r="AJ17" s="9"/>
      <c r="AK17" s="9"/>
      <c r="AL17" s="8"/>
      <c r="AM17" s="9"/>
      <c r="AN17" s="9"/>
      <c r="AO17" s="9"/>
      <c r="AP17" s="9"/>
      <c r="AQ17" s="9"/>
      <c r="AR17" s="10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8"/>
      <c r="BF17" s="9"/>
    </row>
    <row r="18" spans="1:58" ht="13.5" thickBot="1">
      <c r="A18" s="729"/>
      <c r="B18" s="736"/>
      <c r="C18" s="738"/>
      <c r="D18" s="8" t="s">
        <v>22</v>
      </c>
      <c r="E18" s="9"/>
      <c r="F18" s="9"/>
      <c r="G18" s="9"/>
      <c r="H18" s="9"/>
      <c r="I18" s="9"/>
      <c r="J18" s="9"/>
      <c r="K18" s="9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9"/>
      <c r="AI18" s="9"/>
      <c r="AJ18" s="9"/>
      <c r="AK18" s="9"/>
      <c r="AL18" s="8"/>
      <c r="AM18" s="9"/>
      <c r="AN18" s="9"/>
      <c r="AO18" s="9"/>
      <c r="AP18" s="9"/>
      <c r="AQ18" s="9"/>
      <c r="AR18" s="10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8"/>
      <c r="BF18" s="9"/>
    </row>
    <row r="19" spans="1:58" ht="13.5" thickBot="1">
      <c r="A19" s="729"/>
      <c r="B19" s="731" t="s">
        <v>28</v>
      </c>
      <c r="C19" s="11" t="s">
        <v>60</v>
      </c>
      <c r="D19" s="5" t="s">
        <v>21</v>
      </c>
      <c r="E19" s="6"/>
      <c r="F19" s="6"/>
      <c r="G19" s="6"/>
      <c r="H19" s="6"/>
      <c r="I19" s="6"/>
      <c r="J19" s="6"/>
      <c r="K19" s="6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6"/>
      <c r="AI19" s="6"/>
      <c r="AJ19" s="6"/>
      <c r="AK19" s="6"/>
      <c r="AL19" s="5"/>
      <c r="AM19" s="6"/>
      <c r="AN19" s="6"/>
      <c r="AO19" s="6"/>
      <c r="AP19" s="6"/>
      <c r="AQ19" s="6"/>
      <c r="AR19" s="7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5"/>
      <c r="BF19" s="6"/>
    </row>
    <row r="20" spans="1:58" ht="13.5" thickBot="1">
      <c r="A20" s="729"/>
      <c r="B20" s="732"/>
      <c r="C20" s="12" t="s">
        <v>61</v>
      </c>
      <c r="D20" s="5" t="s">
        <v>22</v>
      </c>
      <c r="E20" s="6"/>
      <c r="F20" s="6"/>
      <c r="G20" s="6"/>
      <c r="H20" s="6"/>
      <c r="I20" s="6"/>
      <c r="J20" s="6"/>
      <c r="K20" s="6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6"/>
      <c r="AI20" s="6"/>
      <c r="AJ20" s="6"/>
      <c r="AK20" s="6"/>
      <c r="AL20" s="5"/>
      <c r="AM20" s="6"/>
      <c r="AN20" s="6"/>
      <c r="AO20" s="6"/>
      <c r="AP20" s="6"/>
      <c r="AQ20" s="6"/>
      <c r="AR20" s="7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5"/>
      <c r="BF20" s="6"/>
    </row>
    <row r="21" spans="1:58" ht="13.5" thickBot="1">
      <c r="A21" s="729"/>
      <c r="B21" s="735" t="s">
        <v>65</v>
      </c>
      <c r="C21" s="737"/>
      <c r="D21" s="8" t="s">
        <v>21</v>
      </c>
      <c r="E21" s="9"/>
      <c r="F21" s="9"/>
      <c r="G21" s="9"/>
      <c r="H21" s="9"/>
      <c r="I21" s="9"/>
      <c r="J21" s="9"/>
      <c r="K21" s="9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9"/>
      <c r="AI21" s="9"/>
      <c r="AJ21" s="9"/>
      <c r="AK21" s="9"/>
      <c r="AL21" s="8"/>
      <c r="AM21" s="9"/>
      <c r="AN21" s="9"/>
      <c r="AO21" s="9"/>
      <c r="AP21" s="9"/>
      <c r="AQ21" s="9"/>
      <c r="AR21" s="10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8"/>
      <c r="BF21" s="9"/>
    </row>
    <row r="22" spans="1:58" ht="13.5" thickBot="1">
      <c r="A22" s="729"/>
      <c r="B22" s="736"/>
      <c r="C22" s="738"/>
      <c r="D22" s="8" t="s">
        <v>22</v>
      </c>
      <c r="E22" s="9"/>
      <c r="F22" s="9"/>
      <c r="G22" s="9"/>
      <c r="H22" s="9"/>
      <c r="I22" s="9"/>
      <c r="J22" s="9"/>
      <c r="K22" s="9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9"/>
      <c r="AI22" s="9"/>
      <c r="AJ22" s="9"/>
      <c r="AK22" s="9"/>
      <c r="AL22" s="8"/>
      <c r="AM22" s="9"/>
      <c r="AN22" s="9"/>
      <c r="AO22" s="9"/>
      <c r="AP22" s="9"/>
      <c r="AQ22" s="9"/>
      <c r="AR22" s="10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8"/>
      <c r="BF22" s="9"/>
    </row>
    <row r="23" spans="1:58" ht="13.5" thickBot="1">
      <c r="A23" s="729"/>
      <c r="B23" s="731" t="s">
        <v>33</v>
      </c>
      <c r="C23" s="720" t="s">
        <v>67</v>
      </c>
      <c r="D23" s="5" t="s">
        <v>21</v>
      </c>
      <c r="E23" s="6"/>
      <c r="F23" s="6"/>
      <c r="G23" s="6"/>
      <c r="H23" s="6"/>
      <c r="I23" s="6"/>
      <c r="J23" s="6"/>
      <c r="K23" s="6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6"/>
      <c r="AI23" s="6"/>
      <c r="AJ23" s="6"/>
      <c r="AK23" s="6"/>
      <c r="AL23" s="5"/>
      <c r="AM23" s="6"/>
      <c r="AN23" s="6"/>
      <c r="AO23" s="6"/>
      <c r="AP23" s="6"/>
      <c r="AQ23" s="6"/>
      <c r="AR23" s="7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5"/>
      <c r="BF23" s="6"/>
    </row>
    <row r="24" spans="1:58" ht="13.5" thickBot="1">
      <c r="A24" s="729"/>
      <c r="B24" s="732"/>
      <c r="C24" s="721"/>
      <c r="D24" s="5" t="s">
        <v>22</v>
      </c>
      <c r="E24" s="6"/>
      <c r="F24" s="6"/>
      <c r="G24" s="6"/>
      <c r="H24" s="6"/>
      <c r="I24" s="6"/>
      <c r="J24" s="6"/>
      <c r="K24" s="6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6"/>
      <c r="AI24" s="6"/>
      <c r="AJ24" s="6"/>
      <c r="AK24" s="6"/>
      <c r="AL24" s="5"/>
      <c r="AM24" s="6"/>
      <c r="AN24" s="6"/>
      <c r="AO24" s="6"/>
      <c r="AP24" s="6"/>
      <c r="AQ24" s="6"/>
      <c r="AR24" s="7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5"/>
      <c r="BF24" s="6"/>
    </row>
    <row r="25" spans="1:58" ht="13.5" thickBot="1">
      <c r="A25" s="729"/>
      <c r="B25" s="731" t="s">
        <v>29</v>
      </c>
      <c r="C25" s="720" t="s">
        <v>68</v>
      </c>
      <c r="D25" s="5" t="s">
        <v>21</v>
      </c>
      <c r="E25" s="6"/>
      <c r="F25" s="6"/>
      <c r="G25" s="6"/>
      <c r="H25" s="6"/>
      <c r="I25" s="6"/>
      <c r="J25" s="6"/>
      <c r="K25" s="6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6"/>
      <c r="AI25" s="6"/>
      <c r="AJ25" s="6"/>
      <c r="AK25" s="6"/>
      <c r="AL25" s="5"/>
      <c r="AM25" s="6"/>
      <c r="AN25" s="6"/>
      <c r="AO25" s="6"/>
      <c r="AP25" s="6"/>
      <c r="AQ25" s="6"/>
      <c r="AR25" s="7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5"/>
      <c r="BF25" s="6"/>
    </row>
    <row r="26" spans="1:58" ht="13.5" thickBot="1">
      <c r="A26" s="729"/>
      <c r="B26" s="732"/>
      <c r="C26" s="721"/>
      <c r="D26" s="5" t="s">
        <v>22</v>
      </c>
      <c r="E26" s="6"/>
      <c r="F26" s="6"/>
      <c r="G26" s="6"/>
      <c r="H26" s="6"/>
      <c r="I26" s="6"/>
      <c r="J26" s="6"/>
      <c r="K26" s="6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6"/>
      <c r="AI26" s="6"/>
      <c r="AJ26" s="6"/>
      <c r="AK26" s="6"/>
      <c r="AL26" s="5"/>
      <c r="AM26" s="6"/>
      <c r="AN26" s="6"/>
      <c r="AO26" s="6"/>
      <c r="AP26" s="6"/>
      <c r="AQ26" s="6"/>
      <c r="AR26" s="7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5"/>
      <c r="BF26" s="6"/>
    </row>
    <row r="27" spans="1:58" ht="13.5" thickBot="1">
      <c r="A27" s="729"/>
      <c r="B27" s="731" t="s">
        <v>29</v>
      </c>
      <c r="C27" s="720" t="s">
        <v>69</v>
      </c>
      <c r="D27" s="5" t="s">
        <v>21</v>
      </c>
      <c r="E27" s="6"/>
      <c r="F27" s="6"/>
      <c r="G27" s="6"/>
      <c r="H27" s="6"/>
      <c r="I27" s="6"/>
      <c r="J27" s="6"/>
      <c r="K27" s="6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6"/>
      <c r="AI27" s="6"/>
      <c r="AJ27" s="6"/>
      <c r="AK27" s="6"/>
      <c r="AL27" s="5"/>
      <c r="AM27" s="6"/>
      <c r="AN27" s="6"/>
      <c r="AO27" s="6"/>
      <c r="AP27" s="6"/>
      <c r="AQ27" s="6"/>
      <c r="AR27" s="7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5"/>
      <c r="BF27" s="6"/>
    </row>
    <row r="28" spans="1:58" ht="13.5" thickBot="1">
      <c r="A28" s="729"/>
      <c r="B28" s="732"/>
      <c r="C28" s="721"/>
      <c r="D28" s="5" t="s">
        <v>22</v>
      </c>
      <c r="E28" s="6"/>
      <c r="F28" s="6"/>
      <c r="G28" s="6"/>
      <c r="H28" s="6"/>
      <c r="I28" s="6"/>
      <c r="J28" s="6"/>
      <c r="K28" s="6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6"/>
      <c r="AI28" s="6"/>
      <c r="AJ28" s="6"/>
      <c r="AK28" s="6"/>
      <c r="AL28" s="5"/>
      <c r="AM28" s="6"/>
      <c r="AN28" s="6"/>
      <c r="AO28" s="6"/>
      <c r="AP28" s="6"/>
      <c r="AQ28" s="6"/>
      <c r="AR28" s="7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5"/>
      <c r="BF28" s="6"/>
    </row>
    <row r="29" spans="1:58" ht="13.5" thickBot="1">
      <c r="A29" s="729"/>
      <c r="B29" s="716" t="s">
        <v>31</v>
      </c>
      <c r="C29" s="737"/>
      <c r="D29" s="8" t="s">
        <v>21</v>
      </c>
      <c r="E29" s="9"/>
      <c r="F29" s="9"/>
      <c r="G29" s="9"/>
      <c r="H29" s="9"/>
      <c r="I29" s="9"/>
      <c r="J29" s="9"/>
      <c r="K29" s="9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9"/>
      <c r="AI29" s="9"/>
      <c r="AJ29" s="9"/>
      <c r="AK29" s="9"/>
      <c r="AL29" s="8"/>
      <c r="AM29" s="9"/>
      <c r="AN29" s="9"/>
      <c r="AO29" s="9"/>
      <c r="AP29" s="9"/>
      <c r="AQ29" s="9"/>
      <c r="AR29" s="10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8"/>
      <c r="BF29" s="9"/>
    </row>
    <row r="30" spans="1:58" ht="13.5" thickBot="1">
      <c r="A30" s="729"/>
      <c r="B30" s="717"/>
      <c r="C30" s="738"/>
      <c r="D30" s="8" t="s">
        <v>22</v>
      </c>
      <c r="E30" s="9"/>
      <c r="F30" s="9"/>
      <c r="G30" s="9"/>
      <c r="H30" s="9"/>
      <c r="I30" s="9"/>
      <c r="J30" s="9"/>
      <c r="K30" s="9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9"/>
      <c r="AI30" s="9"/>
      <c r="AJ30" s="9"/>
      <c r="AK30" s="9"/>
      <c r="AL30" s="8"/>
      <c r="AM30" s="9"/>
      <c r="AN30" s="9"/>
      <c r="AO30" s="9"/>
      <c r="AP30" s="9"/>
      <c r="AQ30" s="9"/>
      <c r="AR30" s="10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8"/>
      <c r="BF30" s="9"/>
    </row>
    <row r="31" spans="1:58" ht="13.5" thickBot="1">
      <c r="A31" s="729"/>
      <c r="B31" s="716" t="s">
        <v>32</v>
      </c>
      <c r="C31" s="737"/>
      <c r="D31" s="8" t="s">
        <v>21</v>
      </c>
      <c r="E31" s="9"/>
      <c r="F31" s="9"/>
      <c r="G31" s="9"/>
      <c r="H31" s="9"/>
      <c r="I31" s="9"/>
      <c r="J31" s="9"/>
      <c r="K31" s="9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9"/>
      <c r="AI31" s="9"/>
      <c r="AJ31" s="9"/>
      <c r="AK31" s="9"/>
      <c r="AL31" s="8"/>
      <c r="AM31" s="9"/>
      <c r="AN31" s="9"/>
      <c r="AO31" s="9"/>
      <c r="AP31" s="9"/>
      <c r="AQ31" s="9"/>
      <c r="AR31" s="10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8"/>
      <c r="BF31" s="9"/>
    </row>
    <row r="32" spans="1:58" ht="13.5" thickBot="1">
      <c r="A32" s="729"/>
      <c r="B32" s="717"/>
      <c r="C32" s="738"/>
      <c r="D32" s="8" t="s">
        <v>22</v>
      </c>
      <c r="E32" s="9"/>
      <c r="F32" s="9"/>
      <c r="G32" s="9"/>
      <c r="H32" s="9"/>
      <c r="I32" s="9"/>
      <c r="J32" s="9"/>
      <c r="K32" s="9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9"/>
      <c r="AI32" s="9"/>
      <c r="AJ32" s="9"/>
      <c r="AK32" s="9"/>
      <c r="AL32" s="8"/>
      <c r="AM32" s="9"/>
      <c r="AN32" s="9"/>
      <c r="AO32" s="9"/>
      <c r="AP32" s="9"/>
      <c r="AQ32" s="9"/>
      <c r="AR32" s="10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8"/>
      <c r="BF32" s="9"/>
    </row>
    <row r="33" spans="1:58" ht="13.5" thickBot="1">
      <c r="A33" s="729"/>
      <c r="B33" s="731" t="s">
        <v>33</v>
      </c>
      <c r="C33" s="720" t="s">
        <v>70</v>
      </c>
      <c r="D33" s="5" t="s">
        <v>21</v>
      </c>
      <c r="E33" s="6"/>
      <c r="F33" s="6"/>
      <c r="G33" s="6"/>
      <c r="H33" s="6"/>
      <c r="I33" s="6"/>
      <c r="J33" s="6"/>
      <c r="K33" s="6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6"/>
      <c r="AI33" s="6"/>
      <c r="AJ33" s="6"/>
      <c r="AK33" s="7"/>
      <c r="AL33" s="5"/>
      <c r="AM33" s="6"/>
      <c r="AN33" s="6"/>
      <c r="AO33" s="6"/>
      <c r="AP33" s="6"/>
      <c r="AQ33" s="6"/>
      <c r="AR33" s="7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5"/>
      <c r="BF33" s="6"/>
    </row>
    <row r="34" spans="1:58" ht="13.5" thickBot="1">
      <c r="A34" s="729"/>
      <c r="B34" s="732"/>
      <c r="C34" s="721"/>
      <c r="D34" s="5" t="s">
        <v>22</v>
      </c>
      <c r="E34" s="6"/>
      <c r="F34" s="6"/>
      <c r="G34" s="6"/>
      <c r="H34" s="6"/>
      <c r="I34" s="6"/>
      <c r="J34" s="6"/>
      <c r="K34" s="6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6"/>
      <c r="AI34" s="6"/>
      <c r="AJ34" s="6"/>
      <c r="AK34" s="7"/>
      <c r="AL34" s="5"/>
      <c r="AM34" s="6"/>
      <c r="AN34" s="6"/>
      <c r="AO34" s="6"/>
      <c r="AP34" s="6"/>
      <c r="AQ34" s="6"/>
      <c r="AR34" s="7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5"/>
      <c r="BF34" s="6"/>
    </row>
    <row r="35" spans="1:58" ht="13.5" thickBot="1">
      <c r="A35" s="729"/>
      <c r="B35" s="731" t="s">
        <v>62</v>
      </c>
      <c r="C35" s="720" t="s">
        <v>34</v>
      </c>
      <c r="D35" s="5" t="s">
        <v>21</v>
      </c>
      <c r="E35" s="6"/>
      <c r="F35" s="6"/>
      <c r="G35" s="6"/>
      <c r="H35" s="6"/>
      <c r="I35" s="6"/>
      <c r="J35" s="6"/>
      <c r="K35" s="6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6"/>
      <c r="AI35" s="6"/>
      <c r="AJ35" s="6"/>
      <c r="AK35" s="7"/>
      <c r="AL35" s="5"/>
      <c r="AM35" s="6"/>
      <c r="AN35" s="6"/>
      <c r="AO35" s="6"/>
      <c r="AP35" s="6"/>
      <c r="AQ35" s="6"/>
      <c r="AR35" s="7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5"/>
      <c r="BF35" s="6"/>
    </row>
    <row r="36" spans="1:58" ht="13.5" thickBot="1">
      <c r="A36" s="729"/>
      <c r="B36" s="732"/>
      <c r="C36" s="721"/>
      <c r="D36" s="5" t="s">
        <v>22</v>
      </c>
      <c r="E36" s="6"/>
      <c r="F36" s="6"/>
      <c r="G36" s="6"/>
      <c r="H36" s="6"/>
      <c r="I36" s="6"/>
      <c r="J36" s="6"/>
      <c r="K36" s="6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6"/>
      <c r="AI36" s="6"/>
      <c r="AJ36" s="6"/>
      <c r="AK36" s="7"/>
      <c r="AL36" s="5"/>
      <c r="AM36" s="6"/>
      <c r="AN36" s="6"/>
      <c r="AO36" s="6"/>
      <c r="AP36" s="6"/>
      <c r="AQ36" s="6"/>
      <c r="AR36" s="7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5"/>
      <c r="BF36" s="6"/>
    </row>
    <row r="37" spans="1:58" ht="13.5" thickBot="1">
      <c r="A37" s="729"/>
      <c r="B37" s="731" t="s">
        <v>35</v>
      </c>
      <c r="C37" s="720"/>
      <c r="D37" s="5" t="s">
        <v>21</v>
      </c>
      <c r="E37" s="6"/>
      <c r="F37" s="6"/>
      <c r="G37" s="6"/>
      <c r="H37" s="6"/>
      <c r="I37" s="6"/>
      <c r="J37" s="6"/>
      <c r="K37" s="6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6"/>
      <c r="AI37" s="6"/>
      <c r="AJ37" s="6"/>
      <c r="AK37" s="6"/>
      <c r="AL37" s="5"/>
      <c r="AM37" s="6"/>
      <c r="AN37" s="6"/>
      <c r="AO37" s="6"/>
      <c r="AP37" s="6"/>
      <c r="AQ37" s="6"/>
      <c r="AR37" s="7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7"/>
      <c r="BD37" s="6"/>
      <c r="BE37" s="5"/>
      <c r="BF37" s="6"/>
    </row>
    <row r="38" spans="1:58" ht="13.5" thickBot="1">
      <c r="A38" s="729"/>
      <c r="B38" s="732"/>
      <c r="C38" s="721"/>
      <c r="D38" s="5" t="s">
        <v>22</v>
      </c>
      <c r="E38" s="6"/>
      <c r="F38" s="6"/>
      <c r="G38" s="6"/>
      <c r="H38" s="6"/>
      <c r="I38" s="6"/>
      <c r="J38" s="6"/>
      <c r="K38" s="6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6"/>
      <c r="AI38" s="6"/>
      <c r="AJ38" s="6"/>
      <c r="AK38" s="6"/>
      <c r="AL38" s="5"/>
      <c r="AM38" s="6"/>
      <c r="AN38" s="6"/>
      <c r="AO38" s="6"/>
      <c r="AP38" s="6"/>
      <c r="AQ38" s="6"/>
      <c r="AR38" s="7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7"/>
      <c r="BD38" s="6"/>
      <c r="BE38" s="5"/>
      <c r="BF38" s="6"/>
    </row>
    <row r="39" spans="1:58" ht="13.5" thickBot="1">
      <c r="A39" s="729"/>
      <c r="B39" s="716" t="s">
        <v>36</v>
      </c>
      <c r="C39" s="737"/>
      <c r="D39" s="8" t="s">
        <v>21</v>
      </c>
      <c r="E39" s="9"/>
      <c r="F39" s="9"/>
      <c r="G39" s="9"/>
      <c r="H39" s="9"/>
      <c r="I39" s="9"/>
      <c r="J39" s="9"/>
      <c r="K39" s="9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9"/>
      <c r="AI39" s="9"/>
      <c r="AJ39" s="9"/>
      <c r="AK39" s="9"/>
      <c r="AL39" s="8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8"/>
      <c r="BF39" s="9"/>
    </row>
    <row r="40" spans="1:58" ht="13.5" thickBot="1">
      <c r="A40" s="729"/>
      <c r="B40" s="717"/>
      <c r="C40" s="738"/>
      <c r="D40" s="8" t="s">
        <v>22</v>
      </c>
      <c r="E40" s="9"/>
      <c r="F40" s="9"/>
      <c r="G40" s="9"/>
      <c r="H40" s="9"/>
      <c r="I40" s="9"/>
      <c r="J40" s="9"/>
      <c r="K40" s="9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9"/>
      <c r="AI40" s="9"/>
      <c r="AJ40" s="9"/>
      <c r="AK40" s="9"/>
      <c r="AL40" s="8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8"/>
      <c r="BF40" s="9"/>
    </row>
    <row r="41" spans="1:58" ht="13.5" thickBot="1">
      <c r="A41" s="729"/>
      <c r="B41" s="716" t="s">
        <v>37</v>
      </c>
      <c r="C41" s="737"/>
      <c r="D41" s="8" t="s">
        <v>21</v>
      </c>
      <c r="E41" s="9"/>
      <c r="F41" s="9"/>
      <c r="G41" s="9"/>
      <c r="H41" s="9"/>
      <c r="I41" s="9"/>
      <c r="J41" s="9"/>
      <c r="K41" s="9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9"/>
      <c r="AI41" s="9"/>
      <c r="AJ41" s="9"/>
      <c r="AK41" s="9"/>
      <c r="AL41" s="8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8"/>
      <c r="BF41" s="9"/>
    </row>
    <row r="42" spans="1:58" ht="13.5" thickBot="1">
      <c r="A42" s="729"/>
      <c r="B42" s="717"/>
      <c r="C42" s="738"/>
      <c r="D42" s="8" t="s">
        <v>22</v>
      </c>
      <c r="E42" s="9"/>
      <c r="F42" s="9"/>
      <c r="G42" s="9"/>
      <c r="H42" s="9"/>
      <c r="I42" s="9"/>
      <c r="J42" s="9"/>
      <c r="K42" s="9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9"/>
      <c r="AI42" s="9"/>
      <c r="AJ42" s="9"/>
      <c r="AK42" s="9"/>
      <c r="AL42" s="8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8"/>
      <c r="BF42" s="9"/>
    </row>
    <row r="43" spans="1:58" ht="13.5" thickBot="1">
      <c r="A43" s="729"/>
      <c r="B43" s="8" t="s">
        <v>38</v>
      </c>
      <c r="C43" s="9"/>
      <c r="D43" s="8" t="s">
        <v>21</v>
      </c>
      <c r="E43" s="9"/>
      <c r="F43" s="9"/>
      <c r="G43" s="9"/>
      <c r="H43" s="9"/>
      <c r="I43" s="9"/>
      <c r="J43" s="9"/>
      <c r="K43" s="9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9"/>
      <c r="AI43" s="9"/>
      <c r="AJ43" s="9"/>
      <c r="AK43" s="9"/>
      <c r="AL43" s="8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8"/>
      <c r="BF43" s="9"/>
    </row>
    <row r="44" spans="1:58" ht="13.5" thickBot="1">
      <c r="A44" s="729"/>
      <c r="B44" s="8" t="s">
        <v>39</v>
      </c>
      <c r="C44" s="9"/>
      <c r="D44" s="8" t="s">
        <v>21</v>
      </c>
      <c r="E44" s="9"/>
      <c r="F44" s="9"/>
      <c r="G44" s="9"/>
      <c r="H44" s="9"/>
      <c r="I44" s="9"/>
      <c r="J44" s="9"/>
      <c r="K44" s="9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9"/>
      <c r="AI44" s="9"/>
      <c r="AJ44" s="9"/>
      <c r="AK44" s="9"/>
      <c r="AL44" s="8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8"/>
      <c r="BF44" s="9"/>
    </row>
    <row r="45" spans="1:58" ht="13.5" thickBot="1">
      <c r="A45" s="729"/>
      <c r="B45" s="731" t="s">
        <v>40</v>
      </c>
      <c r="C45" s="720" t="s">
        <v>71</v>
      </c>
      <c r="D45" s="5" t="s">
        <v>21</v>
      </c>
      <c r="E45" s="6"/>
      <c r="F45" s="6"/>
      <c r="G45" s="6"/>
      <c r="H45" s="6"/>
      <c r="I45" s="6"/>
      <c r="J45" s="6"/>
      <c r="K45" s="6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6"/>
      <c r="AI45" s="6"/>
      <c r="AJ45" s="6"/>
      <c r="AK45" s="6"/>
      <c r="AL45" s="5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5"/>
      <c r="BF45" s="6"/>
    </row>
    <row r="46" spans="1:58" ht="13.5" thickBot="1">
      <c r="A46" s="729"/>
      <c r="B46" s="732"/>
      <c r="C46" s="721"/>
      <c r="D46" s="5" t="s">
        <v>22</v>
      </c>
      <c r="E46" s="6"/>
      <c r="F46" s="6"/>
      <c r="G46" s="6"/>
      <c r="H46" s="6"/>
      <c r="I46" s="6"/>
      <c r="J46" s="6"/>
      <c r="K46" s="6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6"/>
      <c r="AI46" s="6"/>
      <c r="AJ46" s="6"/>
      <c r="AK46" s="6"/>
      <c r="AL46" s="5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5"/>
      <c r="BF46" s="6"/>
    </row>
    <row r="47" spans="1:58">
      <c r="A47" s="729"/>
      <c r="B47" s="742" t="s">
        <v>41</v>
      </c>
      <c r="C47" s="743"/>
      <c r="D47" s="744"/>
      <c r="E47" s="745"/>
      <c r="F47" s="745"/>
      <c r="G47" s="745"/>
      <c r="H47" s="745"/>
      <c r="I47" s="745"/>
      <c r="J47" s="745"/>
      <c r="K47" s="745"/>
      <c r="L47" s="747"/>
      <c r="M47" s="747"/>
      <c r="N47" s="747"/>
      <c r="O47" s="747"/>
      <c r="P47" s="747"/>
      <c r="Q47" s="747"/>
      <c r="R47" s="747"/>
      <c r="S47" s="747"/>
      <c r="T47" s="747"/>
      <c r="U47" s="747"/>
      <c r="V47" s="747"/>
      <c r="W47" s="747"/>
      <c r="X47" s="747"/>
      <c r="Y47" s="747"/>
      <c r="Z47" s="747"/>
      <c r="AA47" s="747"/>
      <c r="AB47" s="747"/>
      <c r="AC47" s="747"/>
      <c r="AD47" s="747"/>
      <c r="AE47" s="747"/>
      <c r="AF47" s="747"/>
      <c r="AG47" s="747"/>
      <c r="AH47" s="745"/>
      <c r="AI47" s="745"/>
      <c r="AJ47" s="745"/>
      <c r="AK47" s="745"/>
      <c r="AL47" s="747"/>
      <c r="AM47" s="745"/>
      <c r="AN47" s="745"/>
      <c r="AO47" s="745"/>
      <c r="AP47" s="745"/>
      <c r="AQ47" s="745"/>
      <c r="AR47" s="720"/>
      <c r="AS47" s="745"/>
      <c r="AT47" s="745"/>
      <c r="AU47" s="745"/>
      <c r="AV47" s="745"/>
      <c r="AW47" s="745"/>
      <c r="AX47" s="745"/>
      <c r="AY47" s="745"/>
      <c r="AZ47" s="745"/>
      <c r="BA47" s="745"/>
      <c r="BB47" s="745"/>
      <c r="BC47" s="745"/>
      <c r="BD47" s="745"/>
      <c r="BE47" s="747"/>
      <c r="BF47" s="745"/>
    </row>
    <row r="48" spans="1:58" ht="13.5" thickBot="1">
      <c r="A48" s="729"/>
      <c r="B48" s="739" t="s">
        <v>42</v>
      </c>
      <c r="C48" s="740"/>
      <c r="D48" s="741"/>
      <c r="E48" s="746"/>
      <c r="F48" s="746"/>
      <c r="G48" s="746"/>
      <c r="H48" s="746"/>
      <c r="I48" s="746"/>
      <c r="J48" s="746"/>
      <c r="K48" s="746"/>
      <c r="L48" s="748"/>
      <c r="M48" s="748"/>
      <c r="N48" s="748"/>
      <c r="O48" s="748"/>
      <c r="P48" s="748"/>
      <c r="Q48" s="748"/>
      <c r="R48" s="748"/>
      <c r="S48" s="748"/>
      <c r="T48" s="748"/>
      <c r="U48" s="748"/>
      <c r="V48" s="748"/>
      <c r="W48" s="748"/>
      <c r="X48" s="748"/>
      <c r="Y48" s="748"/>
      <c r="Z48" s="748"/>
      <c r="AA48" s="748"/>
      <c r="AB48" s="748"/>
      <c r="AC48" s="748"/>
      <c r="AD48" s="748"/>
      <c r="AE48" s="748"/>
      <c r="AF48" s="748"/>
      <c r="AG48" s="748"/>
      <c r="AH48" s="746"/>
      <c r="AI48" s="746"/>
      <c r="AJ48" s="746"/>
      <c r="AK48" s="746"/>
      <c r="AL48" s="748"/>
      <c r="AM48" s="746"/>
      <c r="AN48" s="746"/>
      <c r="AO48" s="746"/>
      <c r="AP48" s="746"/>
      <c r="AQ48" s="746"/>
      <c r="AR48" s="721"/>
      <c r="AS48" s="746"/>
      <c r="AT48" s="746"/>
      <c r="AU48" s="746"/>
      <c r="AV48" s="746"/>
      <c r="AW48" s="746"/>
      <c r="AX48" s="746"/>
      <c r="AY48" s="746"/>
      <c r="AZ48" s="746"/>
      <c r="BA48" s="746"/>
      <c r="BB48" s="746"/>
      <c r="BC48" s="746"/>
      <c r="BD48" s="746"/>
      <c r="BE48" s="748"/>
      <c r="BF48" s="746"/>
    </row>
    <row r="49" spans="1:58" ht="13.5" thickBot="1">
      <c r="A49" s="729"/>
      <c r="B49" s="749" t="s">
        <v>43</v>
      </c>
      <c r="C49" s="750"/>
      <c r="D49" s="751"/>
      <c r="E49" s="6"/>
      <c r="F49" s="6"/>
      <c r="G49" s="6"/>
      <c r="H49" s="6"/>
      <c r="I49" s="6"/>
      <c r="J49" s="6"/>
      <c r="K49" s="6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6"/>
      <c r="AI49" s="6"/>
      <c r="AJ49" s="6"/>
      <c r="AK49" s="6"/>
      <c r="AL49" s="5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5"/>
      <c r="BF49" s="6"/>
    </row>
    <row r="50" spans="1:58" ht="13.5" thickBot="1">
      <c r="A50" s="730"/>
      <c r="B50" s="749" t="s">
        <v>44</v>
      </c>
      <c r="C50" s="750"/>
      <c r="D50" s="751"/>
      <c r="E50" s="6"/>
      <c r="F50" s="6"/>
      <c r="G50" s="6"/>
      <c r="H50" s="6"/>
      <c r="I50" s="6"/>
      <c r="J50" s="6"/>
      <c r="K50" s="6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6"/>
      <c r="AI50" s="6"/>
      <c r="AJ50" s="6"/>
      <c r="AK50" s="6"/>
      <c r="AL50" s="5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5"/>
      <c r="BF50" s="6"/>
    </row>
  </sheetData>
  <mergeCells count="101">
    <mergeCell ref="BE47:BE48"/>
    <mergeCell ref="BF47:BF48"/>
    <mergeCell ref="B49:D49"/>
    <mergeCell ref="B50:D50"/>
    <mergeCell ref="BA47:BA48"/>
    <mergeCell ref="BB47:BB48"/>
    <mergeCell ref="BC47:BC48"/>
    <mergeCell ref="BD47:BD48"/>
    <mergeCell ref="AW47:AW48"/>
    <mergeCell ref="AX47:AX48"/>
    <mergeCell ref="AA47:AA48"/>
    <mergeCell ref="AB47:AB48"/>
    <mergeCell ref="AC47:AC48"/>
    <mergeCell ref="AD47:AD48"/>
    <mergeCell ref="AQ47:AQ48"/>
    <mergeCell ref="AR47:AR48"/>
    <mergeCell ref="AY47:AY48"/>
    <mergeCell ref="AZ47:AZ48"/>
    <mergeCell ref="AS47:AS48"/>
    <mergeCell ref="AT47:AT48"/>
    <mergeCell ref="AU47:AU48"/>
    <mergeCell ref="AV47:AV48"/>
    <mergeCell ref="AO47:AO48"/>
    <mergeCell ref="AP47:AP48"/>
    <mergeCell ref="AN47:AN48"/>
    <mergeCell ref="Z47:Z48"/>
    <mergeCell ref="M47:M48"/>
    <mergeCell ref="N47:N48"/>
    <mergeCell ref="O47:O48"/>
    <mergeCell ref="P47:P48"/>
    <mergeCell ref="S47:S48"/>
    <mergeCell ref="T47:T48"/>
    <mergeCell ref="U47:U48"/>
    <mergeCell ref="V47:V48"/>
    <mergeCell ref="W47:W48"/>
    <mergeCell ref="X47:X48"/>
    <mergeCell ref="Q47:Q48"/>
    <mergeCell ref="R47:R48"/>
    <mergeCell ref="AE47:AE48"/>
    <mergeCell ref="AF47:AF48"/>
    <mergeCell ref="AG47:AG48"/>
    <mergeCell ref="AH47:AH48"/>
    <mergeCell ref="AI47:AI48"/>
    <mergeCell ref="AJ47:AJ48"/>
    <mergeCell ref="AK47:AK48"/>
    <mergeCell ref="AL47:AL48"/>
    <mergeCell ref="AM47:AM48"/>
    <mergeCell ref="G47:G48"/>
    <mergeCell ref="H47:H48"/>
    <mergeCell ref="I47:I48"/>
    <mergeCell ref="J47:J48"/>
    <mergeCell ref="K47:K48"/>
    <mergeCell ref="L47:L48"/>
    <mergeCell ref="Y47:Y48"/>
    <mergeCell ref="E47:E48"/>
    <mergeCell ref="F47:F48"/>
    <mergeCell ref="B48:D48"/>
    <mergeCell ref="B15:B16"/>
    <mergeCell ref="C21:C22"/>
    <mergeCell ref="B35:B36"/>
    <mergeCell ref="C35:C36"/>
    <mergeCell ref="B29:B30"/>
    <mergeCell ref="C29:C30"/>
    <mergeCell ref="B31:B32"/>
    <mergeCell ref="C31:C32"/>
    <mergeCell ref="B33:B34"/>
    <mergeCell ref="C33:C34"/>
    <mergeCell ref="C27:C28"/>
    <mergeCell ref="B37:B38"/>
    <mergeCell ref="C37:C38"/>
    <mergeCell ref="B39:B40"/>
    <mergeCell ref="C39:C40"/>
    <mergeCell ref="B41:B42"/>
    <mergeCell ref="C41:C42"/>
    <mergeCell ref="B45:B46"/>
    <mergeCell ref="C45:C46"/>
    <mergeCell ref="B47:D47"/>
    <mergeCell ref="B1:B5"/>
    <mergeCell ref="C1:C5"/>
    <mergeCell ref="D1:D5"/>
    <mergeCell ref="B13:B14"/>
    <mergeCell ref="C13:C14"/>
    <mergeCell ref="C15:C16"/>
    <mergeCell ref="AD1:AD5"/>
    <mergeCell ref="E2:AC2"/>
    <mergeCell ref="A7:BA7"/>
    <mergeCell ref="A9:A50"/>
    <mergeCell ref="B9:B10"/>
    <mergeCell ref="C9:C10"/>
    <mergeCell ref="B11:B12"/>
    <mergeCell ref="B27:B28"/>
    <mergeCell ref="A1:A5"/>
    <mergeCell ref="B17:B18"/>
    <mergeCell ref="C17:C18"/>
    <mergeCell ref="C11:C12"/>
    <mergeCell ref="B23:B24"/>
    <mergeCell ref="C23:C24"/>
    <mergeCell ref="B25:B26"/>
    <mergeCell ref="C25:C26"/>
    <mergeCell ref="B19:B20"/>
    <mergeCell ref="B21:B22"/>
  </mergeCells>
  <phoneticPr fontId="7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X42"/>
  <sheetViews>
    <sheetView zoomScale="90" zoomScaleNormal="90" workbookViewId="0">
      <selection activeCell="AW7" sqref="AW7:BE20"/>
    </sheetView>
  </sheetViews>
  <sheetFormatPr defaultRowHeight="12.75"/>
  <cols>
    <col min="2" max="2" width="10.5703125" customWidth="1"/>
    <col min="3" max="3" width="36.140625" customWidth="1"/>
    <col min="5" max="5" width="5.7109375" customWidth="1"/>
    <col min="6" max="6" width="6.140625" customWidth="1"/>
    <col min="7" max="7" width="5" customWidth="1"/>
    <col min="8" max="8" width="5.140625" customWidth="1"/>
    <col min="9" max="9" width="6" customWidth="1"/>
    <col min="10" max="10" width="5.28515625" customWidth="1"/>
    <col min="11" max="12" width="5.42578125" customWidth="1"/>
    <col min="13" max="13" width="5.28515625" customWidth="1"/>
    <col min="14" max="15" width="5.42578125" customWidth="1"/>
    <col min="16" max="16" width="5.5703125" customWidth="1"/>
    <col min="17" max="18" width="5.7109375" customWidth="1"/>
    <col min="19" max="19" width="5.42578125" customWidth="1"/>
    <col min="20" max="20" width="5.140625" customWidth="1"/>
    <col min="21" max="21" width="5.85546875" customWidth="1"/>
    <col min="22" max="24" width="3.7109375" customWidth="1"/>
    <col min="25" max="25" width="5.85546875" customWidth="1"/>
    <col min="26" max="27" width="4.7109375" customWidth="1"/>
    <col min="28" max="29" width="5.28515625" customWidth="1"/>
    <col min="30" max="30" width="6.28515625" customWidth="1"/>
    <col min="31" max="31" width="5.42578125" customWidth="1"/>
    <col min="32" max="32" width="4.7109375" customWidth="1"/>
    <col min="33" max="34" width="5" customWidth="1"/>
    <col min="35" max="35" width="3.5703125" customWidth="1"/>
    <col min="36" max="36" width="5.28515625" customWidth="1"/>
    <col min="37" max="37" width="4.7109375" customWidth="1"/>
    <col min="38" max="38" width="5.28515625" customWidth="1"/>
    <col min="39" max="39" width="5" customWidth="1"/>
    <col min="40" max="40" width="5.28515625" customWidth="1"/>
    <col min="41" max="41" width="4.7109375" customWidth="1"/>
    <col min="42" max="42" width="4.85546875" customWidth="1"/>
    <col min="43" max="43" width="4.42578125" customWidth="1"/>
    <col min="44" max="44" width="4.7109375" customWidth="1"/>
    <col min="45" max="45" width="5.42578125" customWidth="1"/>
    <col min="46" max="46" width="4.28515625" customWidth="1"/>
    <col min="47" max="47" width="4.85546875" customWidth="1"/>
    <col min="48" max="48" width="4.42578125" customWidth="1"/>
  </cols>
  <sheetData>
    <row r="1" spans="1:50" ht="57.75">
      <c r="A1" s="759" t="s">
        <v>0</v>
      </c>
      <c r="B1" s="762" t="s">
        <v>1</v>
      </c>
      <c r="C1" s="765" t="s">
        <v>2</v>
      </c>
      <c r="D1" s="708" t="s">
        <v>3</v>
      </c>
      <c r="E1" s="51" t="s">
        <v>260</v>
      </c>
      <c r="F1" s="52" t="s">
        <v>261</v>
      </c>
      <c r="G1" s="52" t="s">
        <v>80</v>
      </c>
      <c r="H1" s="52" t="s">
        <v>262</v>
      </c>
      <c r="I1" s="51" t="s">
        <v>263</v>
      </c>
      <c r="J1" s="52" t="s">
        <v>85</v>
      </c>
      <c r="K1" s="52" t="s">
        <v>264</v>
      </c>
      <c r="L1" s="52" t="s">
        <v>265</v>
      </c>
      <c r="M1" s="52" t="s">
        <v>266</v>
      </c>
      <c r="N1" s="52" t="s">
        <v>267</v>
      </c>
      <c r="O1" s="52" t="s">
        <v>268</v>
      </c>
      <c r="P1" s="52" t="s">
        <v>91</v>
      </c>
      <c r="Q1" s="52" t="s">
        <v>269</v>
      </c>
      <c r="R1" s="51" t="s">
        <v>270</v>
      </c>
      <c r="S1" s="52" t="s">
        <v>271</v>
      </c>
      <c r="T1" s="52" t="s">
        <v>272</v>
      </c>
      <c r="U1" s="52" t="s">
        <v>273</v>
      </c>
      <c r="V1" s="51" t="s">
        <v>97</v>
      </c>
      <c r="W1" s="52" t="s">
        <v>274</v>
      </c>
      <c r="X1" s="52" t="s">
        <v>275</v>
      </c>
      <c r="Y1" s="52" t="s">
        <v>276</v>
      </c>
      <c r="Z1" s="52" t="s">
        <v>277</v>
      </c>
      <c r="AA1" s="51" t="s">
        <v>278</v>
      </c>
      <c r="AB1" s="52" t="s">
        <v>279</v>
      </c>
      <c r="AC1" s="52" t="s">
        <v>280</v>
      </c>
      <c r="AD1" s="52" t="s">
        <v>281</v>
      </c>
      <c r="AE1" s="51" t="s">
        <v>282</v>
      </c>
      <c r="AF1" s="52" t="s">
        <v>283</v>
      </c>
      <c r="AG1" s="52" t="s">
        <v>284</v>
      </c>
      <c r="AH1" s="52" t="s">
        <v>285</v>
      </c>
      <c r="AI1" s="51" t="s">
        <v>286</v>
      </c>
      <c r="AJ1" s="52" t="s">
        <v>287</v>
      </c>
      <c r="AK1" s="52" t="s">
        <v>288</v>
      </c>
      <c r="AL1" s="52" t="s">
        <v>289</v>
      </c>
      <c r="AM1" s="51" t="s">
        <v>290</v>
      </c>
      <c r="AN1" s="52" t="s">
        <v>291</v>
      </c>
      <c r="AO1" s="52" t="s">
        <v>292</v>
      </c>
      <c r="AP1" s="52" t="s">
        <v>293</v>
      </c>
      <c r="AQ1" s="52" t="s">
        <v>294</v>
      </c>
      <c r="AR1" s="51" t="s">
        <v>295</v>
      </c>
      <c r="AS1" s="52" t="s">
        <v>296</v>
      </c>
      <c r="AT1" s="52" t="s">
        <v>297</v>
      </c>
      <c r="AU1" s="52" t="s">
        <v>298</v>
      </c>
      <c r="AV1" s="51" t="s">
        <v>299</v>
      </c>
      <c r="AW1" s="700" t="s">
        <v>78</v>
      </c>
      <c r="AX1" s="694" t="s">
        <v>77</v>
      </c>
    </row>
    <row r="2" spans="1:50">
      <c r="A2" s="760"/>
      <c r="B2" s="763"/>
      <c r="C2" s="766"/>
      <c r="D2" s="709"/>
      <c r="E2" s="703" t="s">
        <v>16</v>
      </c>
      <c r="F2" s="704"/>
      <c r="G2" s="704"/>
      <c r="H2" s="704"/>
      <c r="I2" s="704"/>
      <c r="J2" s="704"/>
      <c r="K2" s="704"/>
      <c r="L2" s="704"/>
      <c r="M2" s="704"/>
      <c r="N2" s="704"/>
      <c r="O2" s="704"/>
      <c r="P2" s="704"/>
      <c r="Q2" s="704"/>
      <c r="R2" s="704"/>
      <c r="S2" s="704"/>
      <c r="T2" s="704"/>
      <c r="U2" s="704"/>
      <c r="V2" s="704"/>
      <c r="W2" s="704"/>
      <c r="X2" s="704"/>
      <c r="Y2" s="704"/>
      <c r="Z2" s="704"/>
      <c r="AA2" s="704"/>
      <c r="AB2" s="704"/>
      <c r="AC2" s="704"/>
      <c r="AD2" s="704"/>
      <c r="AE2" s="704"/>
      <c r="AF2" s="704"/>
      <c r="AG2" s="704"/>
      <c r="AH2" s="704"/>
      <c r="AI2" s="704"/>
      <c r="AJ2" s="704"/>
      <c r="AK2" s="704"/>
      <c r="AL2" s="704"/>
      <c r="AM2" s="704"/>
      <c r="AN2" s="704"/>
      <c r="AO2" s="704"/>
      <c r="AP2" s="704"/>
      <c r="AQ2" s="704"/>
      <c r="AR2" s="704"/>
      <c r="AS2" s="704"/>
      <c r="AT2" s="704"/>
      <c r="AU2" s="704"/>
      <c r="AV2" s="704"/>
      <c r="AW2" s="701"/>
      <c r="AX2" s="695"/>
    </row>
    <row r="3" spans="1:50">
      <c r="A3" s="760"/>
      <c r="B3" s="763"/>
      <c r="C3" s="766"/>
      <c r="D3" s="709"/>
      <c r="E3" s="18">
        <v>35</v>
      </c>
      <c r="F3" s="18">
        <v>36</v>
      </c>
      <c r="G3" s="18">
        <v>37</v>
      </c>
      <c r="H3" s="18">
        <v>38</v>
      </c>
      <c r="I3" s="18">
        <v>39</v>
      </c>
      <c r="J3" s="18">
        <v>40</v>
      </c>
      <c r="K3" s="18">
        <v>41</v>
      </c>
      <c r="L3" s="19">
        <v>42</v>
      </c>
      <c r="M3" s="19">
        <v>43</v>
      </c>
      <c r="N3" s="19">
        <v>44</v>
      </c>
      <c r="O3" s="19">
        <v>45</v>
      </c>
      <c r="P3" s="19">
        <v>46</v>
      </c>
      <c r="Q3" s="19">
        <v>47</v>
      </c>
      <c r="R3" s="19">
        <v>48</v>
      </c>
      <c r="S3" s="19">
        <v>49</v>
      </c>
      <c r="T3" s="19">
        <v>50</v>
      </c>
      <c r="U3" s="19">
        <v>51</v>
      </c>
      <c r="V3" s="19">
        <v>52</v>
      </c>
      <c r="W3" s="19">
        <v>1</v>
      </c>
      <c r="X3" s="19">
        <v>2</v>
      </c>
      <c r="Y3" s="19">
        <v>3</v>
      </c>
      <c r="Z3" s="19">
        <v>4</v>
      </c>
      <c r="AA3" s="19">
        <v>5</v>
      </c>
      <c r="AB3" s="19">
        <v>6</v>
      </c>
      <c r="AC3" s="19">
        <v>7</v>
      </c>
      <c r="AD3" s="19">
        <v>8</v>
      </c>
      <c r="AE3" s="19">
        <v>9</v>
      </c>
      <c r="AF3" s="19">
        <v>10</v>
      </c>
      <c r="AG3" s="19">
        <v>11</v>
      </c>
      <c r="AH3" s="19">
        <v>12</v>
      </c>
      <c r="AI3" s="19">
        <v>13</v>
      </c>
      <c r="AJ3" s="19">
        <v>14</v>
      </c>
      <c r="AK3" s="19">
        <v>15</v>
      </c>
      <c r="AL3" s="19">
        <v>16</v>
      </c>
      <c r="AM3" s="19">
        <v>17</v>
      </c>
      <c r="AN3" s="19">
        <v>18</v>
      </c>
      <c r="AO3" s="19">
        <v>19</v>
      </c>
      <c r="AP3" s="19">
        <v>20</v>
      </c>
      <c r="AQ3" s="19">
        <v>21</v>
      </c>
      <c r="AR3" s="19">
        <v>22</v>
      </c>
      <c r="AS3" s="19">
        <v>23</v>
      </c>
      <c r="AT3" s="19">
        <v>24</v>
      </c>
      <c r="AU3" s="19">
        <v>25</v>
      </c>
      <c r="AV3" s="19">
        <v>26</v>
      </c>
      <c r="AW3" s="701"/>
      <c r="AX3" s="695"/>
    </row>
    <row r="4" spans="1:50">
      <c r="A4" s="760"/>
      <c r="B4" s="763"/>
      <c r="C4" s="766"/>
      <c r="D4" s="709"/>
      <c r="E4" s="703" t="s">
        <v>17</v>
      </c>
      <c r="F4" s="704"/>
      <c r="G4" s="704"/>
      <c r="H4" s="704"/>
      <c r="I4" s="704"/>
      <c r="J4" s="704"/>
      <c r="K4" s="704"/>
      <c r="L4" s="704"/>
      <c r="M4" s="704"/>
      <c r="N4" s="704"/>
      <c r="O4" s="704"/>
      <c r="P4" s="704"/>
      <c r="Q4" s="704"/>
      <c r="R4" s="704"/>
      <c r="S4" s="704"/>
      <c r="T4" s="704"/>
      <c r="U4" s="704"/>
      <c r="V4" s="704"/>
      <c r="W4" s="704"/>
      <c r="X4" s="704"/>
      <c r="Y4" s="704"/>
      <c r="Z4" s="704"/>
      <c r="AA4" s="704"/>
      <c r="AB4" s="704"/>
      <c r="AC4" s="704"/>
      <c r="AD4" s="704"/>
      <c r="AE4" s="704"/>
      <c r="AF4" s="704"/>
      <c r="AG4" s="704"/>
      <c r="AH4" s="704"/>
      <c r="AI4" s="704"/>
      <c r="AJ4" s="704"/>
      <c r="AK4" s="704"/>
      <c r="AL4" s="704"/>
      <c r="AM4" s="704"/>
      <c r="AN4" s="704"/>
      <c r="AO4" s="704"/>
      <c r="AP4" s="704"/>
      <c r="AQ4" s="704"/>
      <c r="AR4" s="704"/>
      <c r="AS4" s="704"/>
      <c r="AT4" s="704"/>
      <c r="AU4" s="704"/>
      <c r="AV4" s="704"/>
      <c r="AW4" s="701"/>
      <c r="AX4" s="695"/>
    </row>
    <row r="5" spans="1:50">
      <c r="A5" s="760"/>
      <c r="B5" s="763"/>
      <c r="C5" s="766"/>
      <c r="D5" s="709"/>
      <c r="E5" s="18">
        <v>1</v>
      </c>
      <c r="F5" s="18">
        <v>2</v>
      </c>
      <c r="G5" s="18">
        <v>3</v>
      </c>
      <c r="H5" s="18">
        <v>4</v>
      </c>
      <c r="I5" s="18">
        <v>5</v>
      </c>
      <c r="J5" s="18">
        <v>6</v>
      </c>
      <c r="K5" s="18">
        <v>7</v>
      </c>
      <c r="L5" s="19">
        <v>8</v>
      </c>
      <c r="M5" s="19">
        <v>9</v>
      </c>
      <c r="N5" s="19">
        <v>10</v>
      </c>
      <c r="O5" s="19">
        <v>11</v>
      </c>
      <c r="P5" s="19">
        <v>12</v>
      </c>
      <c r="Q5" s="19">
        <v>13</v>
      </c>
      <c r="R5" s="19">
        <v>14</v>
      </c>
      <c r="S5" s="19">
        <v>15</v>
      </c>
      <c r="T5" s="19">
        <v>16</v>
      </c>
      <c r="U5" s="19">
        <v>17</v>
      </c>
      <c r="V5" s="711">
        <v>18</v>
      </c>
      <c r="W5" s="712"/>
      <c r="X5" s="19">
        <v>19</v>
      </c>
      <c r="Y5" s="19">
        <v>20</v>
      </c>
      <c r="Z5" s="19">
        <v>21</v>
      </c>
      <c r="AA5" s="19">
        <v>22</v>
      </c>
      <c r="AB5" s="19">
        <v>23</v>
      </c>
      <c r="AC5" s="19">
        <v>24</v>
      </c>
      <c r="AD5" s="19">
        <v>25</v>
      </c>
      <c r="AE5" s="19">
        <v>26</v>
      </c>
      <c r="AF5" s="19">
        <v>27</v>
      </c>
      <c r="AG5" s="19">
        <v>28</v>
      </c>
      <c r="AH5" s="19">
        <v>29</v>
      </c>
      <c r="AI5" s="19">
        <v>30</v>
      </c>
      <c r="AJ5" s="19">
        <v>31</v>
      </c>
      <c r="AK5" s="19">
        <v>32</v>
      </c>
      <c r="AL5" s="19">
        <v>33</v>
      </c>
      <c r="AM5" s="19">
        <v>34</v>
      </c>
      <c r="AN5" s="19">
        <v>35</v>
      </c>
      <c r="AO5" s="19">
        <v>36</v>
      </c>
      <c r="AP5" s="19">
        <v>37</v>
      </c>
      <c r="AQ5" s="19">
        <v>38</v>
      </c>
      <c r="AR5" s="19">
        <v>39</v>
      </c>
      <c r="AS5" s="19">
        <v>40</v>
      </c>
      <c r="AT5" s="19">
        <v>41</v>
      </c>
      <c r="AU5" s="19">
        <v>42</v>
      </c>
      <c r="AV5" s="19">
        <v>43</v>
      </c>
      <c r="AW5" s="701"/>
      <c r="AX5" s="695"/>
    </row>
    <row r="6" spans="1:50" ht="13.5" thickBot="1">
      <c r="A6" s="761"/>
      <c r="B6" s="764"/>
      <c r="C6" s="767"/>
      <c r="D6" s="710"/>
      <c r="E6" s="65" t="s">
        <v>198</v>
      </c>
      <c r="F6" s="65" t="s">
        <v>199</v>
      </c>
      <c r="G6" s="65" t="s">
        <v>198</v>
      </c>
      <c r="H6" s="65" t="s">
        <v>199</v>
      </c>
      <c r="I6" s="65" t="s">
        <v>198</v>
      </c>
      <c r="J6" s="65" t="s">
        <v>199</v>
      </c>
      <c r="K6" s="65" t="s">
        <v>198</v>
      </c>
      <c r="L6" s="35" t="s">
        <v>199</v>
      </c>
      <c r="M6" s="35" t="s">
        <v>198</v>
      </c>
      <c r="N6" s="35" t="s">
        <v>199</v>
      </c>
      <c r="O6" s="35" t="s">
        <v>198</v>
      </c>
      <c r="P6" s="35" t="s">
        <v>199</v>
      </c>
      <c r="Q6" s="35" t="s">
        <v>198</v>
      </c>
      <c r="R6" s="35" t="s">
        <v>199</v>
      </c>
      <c r="S6" s="35" t="s">
        <v>198</v>
      </c>
      <c r="T6" s="35" t="s">
        <v>199</v>
      </c>
      <c r="U6" s="236" t="s">
        <v>198</v>
      </c>
      <c r="V6" s="770" t="s">
        <v>199</v>
      </c>
      <c r="W6" s="771"/>
      <c r="X6" s="236" t="s">
        <v>198</v>
      </c>
      <c r="Y6" s="35" t="s">
        <v>199</v>
      </c>
      <c r="Z6" s="35" t="s">
        <v>198</v>
      </c>
      <c r="AA6" s="35" t="s">
        <v>199</v>
      </c>
      <c r="AB6" s="35" t="s">
        <v>198</v>
      </c>
      <c r="AC6" s="35" t="s">
        <v>199</v>
      </c>
      <c r="AD6" s="35" t="s">
        <v>198</v>
      </c>
      <c r="AE6" s="35" t="s">
        <v>199</v>
      </c>
      <c r="AF6" s="35" t="s">
        <v>198</v>
      </c>
      <c r="AG6" s="35" t="s">
        <v>199</v>
      </c>
      <c r="AH6" s="35" t="s">
        <v>198</v>
      </c>
      <c r="AI6" s="35" t="s">
        <v>199</v>
      </c>
      <c r="AJ6" s="35" t="s">
        <v>198</v>
      </c>
      <c r="AK6" s="35" t="s">
        <v>199</v>
      </c>
      <c r="AL6" s="35" t="s">
        <v>198</v>
      </c>
      <c r="AM6" s="35" t="s">
        <v>199</v>
      </c>
      <c r="AN6" s="35" t="s">
        <v>198</v>
      </c>
      <c r="AO6" s="35" t="s">
        <v>199</v>
      </c>
      <c r="AP6" s="35" t="s">
        <v>198</v>
      </c>
      <c r="AQ6" s="35" t="s">
        <v>199</v>
      </c>
      <c r="AR6" s="35" t="s">
        <v>198</v>
      </c>
      <c r="AS6" s="35" t="s">
        <v>199</v>
      </c>
      <c r="AT6" s="35" t="s">
        <v>198</v>
      </c>
      <c r="AU6" s="35" t="s">
        <v>199</v>
      </c>
      <c r="AV6" s="35" t="s">
        <v>198</v>
      </c>
      <c r="AW6" s="768"/>
      <c r="AX6" s="769"/>
    </row>
    <row r="7" spans="1:50" ht="14.25" thickTop="1">
      <c r="A7" s="756" t="s">
        <v>309</v>
      </c>
      <c r="B7" s="624" t="s">
        <v>158</v>
      </c>
      <c r="C7" s="758" t="s">
        <v>236</v>
      </c>
      <c r="D7" s="71" t="s">
        <v>21</v>
      </c>
      <c r="E7" s="112">
        <f>SUM(E9,E11)</f>
        <v>4</v>
      </c>
      <c r="F7" s="112">
        <f t="shared" ref="F7:R7" si="0">SUM(F9,F11)</f>
        <v>4</v>
      </c>
      <c r="G7" s="112">
        <f t="shared" si="0"/>
        <v>4</v>
      </c>
      <c r="H7" s="112">
        <f t="shared" si="0"/>
        <v>4</v>
      </c>
      <c r="I7" s="112">
        <f t="shared" si="0"/>
        <v>4</v>
      </c>
      <c r="J7" s="112">
        <f t="shared" si="0"/>
        <v>4</v>
      </c>
      <c r="K7" s="112">
        <f t="shared" si="0"/>
        <v>4</v>
      </c>
      <c r="L7" s="112">
        <f t="shared" si="0"/>
        <v>4</v>
      </c>
      <c r="M7" s="112">
        <f t="shared" si="0"/>
        <v>4</v>
      </c>
      <c r="N7" s="112">
        <f t="shared" si="0"/>
        <v>4</v>
      </c>
      <c r="O7" s="112">
        <f t="shared" si="0"/>
        <v>4</v>
      </c>
      <c r="P7" s="112">
        <f t="shared" si="0"/>
        <v>4</v>
      </c>
      <c r="Q7" s="112">
        <f t="shared" si="0"/>
        <v>4</v>
      </c>
      <c r="R7" s="112">
        <f t="shared" si="0"/>
        <v>4</v>
      </c>
      <c r="S7" s="459" t="s">
        <v>310</v>
      </c>
      <c r="T7" s="459" t="s">
        <v>310</v>
      </c>
      <c r="U7" s="459" t="s">
        <v>310</v>
      </c>
      <c r="V7" s="161"/>
      <c r="W7" s="161"/>
      <c r="X7" s="161"/>
      <c r="Y7" s="112">
        <f t="shared" ref="Y7:AD8" si="1">SUM(Y9,Y11)</f>
        <v>4</v>
      </c>
      <c r="Z7" s="112">
        <f t="shared" si="1"/>
        <v>4</v>
      </c>
      <c r="AA7" s="112">
        <f t="shared" si="1"/>
        <v>4</v>
      </c>
      <c r="AB7" s="112">
        <f t="shared" si="1"/>
        <v>4</v>
      </c>
      <c r="AC7" s="112">
        <f t="shared" si="1"/>
        <v>4</v>
      </c>
      <c r="AD7" s="112">
        <f t="shared" si="1"/>
        <v>4</v>
      </c>
      <c r="AE7" s="468"/>
      <c r="AF7" s="468"/>
      <c r="AG7" s="468"/>
      <c r="AH7" s="468"/>
      <c r="AI7" s="468"/>
      <c r="AJ7" s="468"/>
      <c r="AK7" s="468"/>
      <c r="AL7" s="468"/>
      <c r="AM7" s="469"/>
      <c r="AN7" s="469"/>
      <c r="AO7" s="469"/>
      <c r="AP7" s="469"/>
      <c r="AQ7" s="468"/>
      <c r="AR7" s="468"/>
      <c r="AS7" s="468"/>
      <c r="AT7" s="468"/>
      <c r="AU7" s="470"/>
      <c r="AV7" s="470"/>
      <c r="AW7" s="490">
        <f>SUM(E7:AV7)</f>
        <v>80</v>
      </c>
      <c r="AX7" s="290"/>
    </row>
    <row r="8" spans="1:50" ht="14.25" thickBot="1">
      <c r="A8" s="756"/>
      <c r="B8" s="579"/>
      <c r="C8" s="638"/>
      <c r="D8" s="47" t="s">
        <v>22</v>
      </c>
      <c r="E8" s="56">
        <f>SUM(E10,E12)</f>
        <v>2</v>
      </c>
      <c r="F8" s="56">
        <f t="shared" ref="F8:R8" si="2">SUM(F10,F12)</f>
        <v>2</v>
      </c>
      <c r="G8" s="56">
        <f t="shared" si="2"/>
        <v>2</v>
      </c>
      <c r="H8" s="56">
        <f t="shared" si="2"/>
        <v>2</v>
      </c>
      <c r="I8" s="56">
        <f t="shared" si="2"/>
        <v>2</v>
      </c>
      <c r="J8" s="56">
        <f t="shared" si="2"/>
        <v>2</v>
      </c>
      <c r="K8" s="56">
        <f t="shared" si="2"/>
        <v>2</v>
      </c>
      <c r="L8" s="56">
        <f t="shared" si="2"/>
        <v>2</v>
      </c>
      <c r="M8" s="56">
        <f t="shared" si="2"/>
        <v>2</v>
      </c>
      <c r="N8" s="56">
        <f t="shared" si="2"/>
        <v>2</v>
      </c>
      <c r="O8" s="56">
        <f t="shared" si="2"/>
        <v>2</v>
      </c>
      <c r="P8" s="56">
        <f t="shared" si="2"/>
        <v>2</v>
      </c>
      <c r="Q8" s="56">
        <f t="shared" si="2"/>
        <v>2</v>
      </c>
      <c r="R8" s="56">
        <f t="shared" si="2"/>
        <v>2</v>
      </c>
      <c r="S8" s="460" t="s">
        <v>310</v>
      </c>
      <c r="T8" s="460" t="s">
        <v>310</v>
      </c>
      <c r="U8" s="460" t="s">
        <v>310</v>
      </c>
      <c r="V8" s="37"/>
      <c r="W8" s="37"/>
      <c r="X8" s="37"/>
      <c r="Y8" s="56">
        <f t="shared" si="1"/>
        <v>2</v>
      </c>
      <c r="Z8" s="56">
        <f t="shared" si="1"/>
        <v>2</v>
      </c>
      <c r="AA8" s="56">
        <f t="shared" si="1"/>
        <v>2</v>
      </c>
      <c r="AB8" s="56">
        <f t="shared" si="1"/>
        <v>2</v>
      </c>
      <c r="AC8" s="56">
        <f t="shared" si="1"/>
        <v>2</v>
      </c>
      <c r="AD8" s="56">
        <f t="shared" si="1"/>
        <v>2</v>
      </c>
      <c r="AE8" s="471"/>
      <c r="AF8" s="471"/>
      <c r="AG8" s="471"/>
      <c r="AH8" s="471"/>
      <c r="AI8" s="471"/>
      <c r="AJ8" s="471"/>
      <c r="AK8" s="471"/>
      <c r="AL8" s="471"/>
      <c r="AM8" s="472"/>
      <c r="AN8" s="472"/>
      <c r="AO8" s="472"/>
      <c r="AP8" s="472"/>
      <c r="AQ8" s="471"/>
      <c r="AR8" s="471"/>
      <c r="AS8" s="471"/>
      <c r="AT8" s="471"/>
      <c r="AU8" s="473"/>
      <c r="AV8" s="473"/>
      <c r="AW8" s="491"/>
      <c r="AX8" s="291">
        <f>SUM(E8:AW8)</f>
        <v>40</v>
      </c>
    </row>
    <row r="9" spans="1:50">
      <c r="A9" s="756"/>
      <c r="B9" s="610" t="s">
        <v>162</v>
      </c>
      <c r="C9" s="571" t="s">
        <v>135</v>
      </c>
      <c r="D9" s="28" t="s">
        <v>21</v>
      </c>
      <c r="E9" s="29">
        <v>2</v>
      </c>
      <c r="F9" s="29">
        <v>2</v>
      </c>
      <c r="G9" s="29">
        <v>2</v>
      </c>
      <c r="H9" s="29">
        <v>2</v>
      </c>
      <c r="I9" s="29">
        <v>2</v>
      </c>
      <c r="J9" s="29">
        <v>2</v>
      </c>
      <c r="K9" s="29">
        <v>2</v>
      </c>
      <c r="L9" s="28">
        <v>2</v>
      </c>
      <c r="M9" s="28">
        <v>2</v>
      </c>
      <c r="N9" s="28">
        <v>2</v>
      </c>
      <c r="O9" s="28">
        <v>2</v>
      </c>
      <c r="P9" s="28">
        <v>2</v>
      </c>
      <c r="Q9" s="28">
        <v>2</v>
      </c>
      <c r="R9" s="95">
        <v>2</v>
      </c>
      <c r="S9" s="459" t="s">
        <v>310</v>
      </c>
      <c r="T9" s="459" t="s">
        <v>310</v>
      </c>
      <c r="U9" s="459" t="s">
        <v>310</v>
      </c>
      <c r="V9" s="25"/>
      <c r="W9" s="25"/>
      <c r="X9" s="32"/>
      <c r="Y9" s="246">
        <v>2</v>
      </c>
      <c r="Z9" s="246">
        <v>2</v>
      </c>
      <c r="AA9" s="246">
        <v>2</v>
      </c>
      <c r="AB9" s="246">
        <v>2</v>
      </c>
      <c r="AC9" s="246">
        <v>2</v>
      </c>
      <c r="AD9" s="298">
        <v>2</v>
      </c>
      <c r="AE9" s="459" t="s">
        <v>310</v>
      </c>
      <c r="AF9" s="459" t="s">
        <v>310</v>
      </c>
      <c r="AG9" s="459" t="s">
        <v>310</v>
      </c>
      <c r="AH9" s="459" t="s">
        <v>310</v>
      </c>
      <c r="AI9" s="459" t="s">
        <v>310</v>
      </c>
      <c r="AJ9" s="459" t="s">
        <v>310</v>
      </c>
      <c r="AK9" s="277"/>
      <c r="AL9" s="277"/>
      <c r="AM9" s="464" t="s">
        <v>202</v>
      </c>
      <c r="AN9" s="464" t="s">
        <v>202</v>
      </c>
      <c r="AO9" s="464" t="s">
        <v>202</v>
      </c>
      <c r="AP9" s="464" t="s">
        <v>202</v>
      </c>
      <c r="AQ9" s="278" t="s">
        <v>205</v>
      </c>
      <c r="AR9" s="278" t="s">
        <v>205</v>
      </c>
      <c r="AS9" s="278" t="s">
        <v>205</v>
      </c>
      <c r="AT9" s="278" t="s">
        <v>205</v>
      </c>
      <c r="AU9" s="279" t="s">
        <v>203</v>
      </c>
      <c r="AV9" s="279" t="s">
        <v>203</v>
      </c>
      <c r="AW9" s="492">
        <f>SUM(E9:AV9)</f>
        <v>40</v>
      </c>
      <c r="AX9" s="321"/>
    </row>
    <row r="10" spans="1:50" ht="13.5" thickBot="1">
      <c r="A10" s="756"/>
      <c r="B10" s="611"/>
      <c r="C10" s="572"/>
      <c r="D10" s="35" t="s">
        <v>22</v>
      </c>
      <c r="E10" s="281" t="s">
        <v>308</v>
      </c>
      <c r="F10" s="281" t="s">
        <v>308</v>
      </c>
      <c r="G10" s="281" t="s">
        <v>308</v>
      </c>
      <c r="H10" s="281" t="s">
        <v>308</v>
      </c>
      <c r="I10" s="281" t="s">
        <v>308</v>
      </c>
      <c r="J10" s="281" t="s">
        <v>308</v>
      </c>
      <c r="K10" s="281" t="s">
        <v>308</v>
      </c>
      <c r="L10" s="281" t="s">
        <v>308</v>
      </c>
      <c r="M10" s="281" t="s">
        <v>308</v>
      </c>
      <c r="N10" s="281" t="s">
        <v>308</v>
      </c>
      <c r="O10" s="281" t="s">
        <v>308</v>
      </c>
      <c r="P10" s="281" t="s">
        <v>308</v>
      </c>
      <c r="Q10" s="281" t="s">
        <v>308</v>
      </c>
      <c r="R10" s="281" t="s">
        <v>308</v>
      </c>
      <c r="S10" s="460" t="s">
        <v>310</v>
      </c>
      <c r="T10" s="460" t="s">
        <v>310</v>
      </c>
      <c r="U10" s="460" t="s">
        <v>310</v>
      </c>
      <c r="V10" s="37"/>
      <c r="W10" s="37"/>
      <c r="X10" s="37"/>
      <c r="Y10" s="293" t="s">
        <v>308</v>
      </c>
      <c r="Z10" s="293" t="s">
        <v>308</v>
      </c>
      <c r="AA10" s="293" t="s">
        <v>308</v>
      </c>
      <c r="AB10" s="293" t="s">
        <v>308</v>
      </c>
      <c r="AC10" s="293" t="s">
        <v>308</v>
      </c>
      <c r="AD10" s="297" t="s">
        <v>308</v>
      </c>
      <c r="AE10" s="459" t="s">
        <v>310</v>
      </c>
      <c r="AF10" s="459" t="s">
        <v>310</v>
      </c>
      <c r="AG10" s="459" t="s">
        <v>310</v>
      </c>
      <c r="AH10" s="459" t="s">
        <v>310</v>
      </c>
      <c r="AI10" s="459" t="s">
        <v>310</v>
      </c>
      <c r="AJ10" s="459" t="s">
        <v>310</v>
      </c>
      <c r="AK10" s="260"/>
      <c r="AL10" s="260"/>
      <c r="AM10" s="465" t="s">
        <v>202</v>
      </c>
      <c r="AN10" s="465" t="s">
        <v>202</v>
      </c>
      <c r="AO10" s="465" t="s">
        <v>202</v>
      </c>
      <c r="AP10" s="465" t="s">
        <v>202</v>
      </c>
      <c r="AQ10" s="142" t="s">
        <v>205</v>
      </c>
      <c r="AR10" s="142" t="s">
        <v>205</v>
      </c>
      <c r="AS10" s="142" t="s">
        <v>205</v>
      </c>
      <c r="AT10" s="142" t="s">
        <v>205</v>
      </c>
      <c r="AU10" s="143" t="s">
        <v>203</v>
      </c>
      <c r="AV10" s="143" t="s">
        <v>203</v>
      </c>
      <c r="AW10" s="493"/>
      <c r="AX10" s="477">
        <f>SUM(E10:AD10)</f>
        <v>0</v>
      </c>
    </row>
    <row r="11" spans="1:50">
      <c r="A11" s="756"/>
      <c r="B11" s="610" t="s">
        <v>164</v>
      </c>
      <c r="C11" s="571" t="s">
        <v>147</v>
      </c>
      <c r="D11" s="28" t="s">
        <v>21</v>
      </c>
      <c r="E11" s="29">
        <v>2</v>
      </c>
      <c r="F11" s="29">
        <v>2</v>
      </c>
      <c r="G11" s="29">
        <v>2</v>
      </c>
      <c r="H11" s="29">
        <v>2</v>
      </c>
      <c r="I11" s="29">
        <v>2</v>
      </c>
      <c r="J11" s="29">
        <v>2</v>
      </c>
      <c r="K11" s="29">
        <v>2</v>
      </c>
      <c r="L11" s="28">
        <v>2</v>
      </c>
      <c r="M11" s="28">
        <v>2</v>
      </c>
      <c r="N11" s="28">
        <v>2</v>
      </c>
      <c r="O11" s="28">
        <v>2</v>
      </c>
      <c r="P11" s="28">
        <v>2</v>
      </c>
      <c r="Q11" s="28">
        <v>2</v>
      </c>
      <c r="R11" s="95">
        <v>2</v>
      </c>
      <c r="S11" s="459" t="s">
        <v>310</v>
      </c>
      <c r="T11" s="459" t="s">
        <v>310</v>
      </c>
      <c r="U11" s="459" t="s">
        <v>310</v>
      </c>
      <c r="V11" s="32"/>
      <c r="W11" s="32"/>
      <c r="X11" s="32"/>
      <c r="Y11" s="246">
        <v>2</v>
      </c>
      <c r="Z11" s="246">
        <v>2</v>
      </c>
      <c r="AA11" s="246">
        <v>2</v>
      </c>
      <c r="AB11" s="246">
        <v>2</v>
      </c>
      <c r="AC11" s="246">
        <v>2</v>
      </c>
      <c r="AD11" s="246">
        <v>2</v>
      </c>
      <c r="AE11" s="459" t="s">
        <v>310</v>
      </c>
      <c r="AF11" s="459" t="s">
        <v>310</v>
      </c>
      <c r="AG11" s="459" t="s">
        <v>310</v>
      </c>
      <c r="AH11" s="459" t="s">
        <v>310</v>
      </c>
      <c r="AI11" s="459" t="s">
        <v>310</v>
      </c>
      <c r="AJ11" s="459" t="s">
        <v>310</v>
      </c>
      <c r="AK11" s="262"/>
      <c r="AL11" s="262"/>
      <c r="AM11" s="466" t="s">
        <v>202</v>
      </c>
      <c r="AN11" s="466" t="s">
        <v>202</v>
      </c>
      <c r="AO11" s="466" t="s">
        <v>202</v>
      </c>
      <c r="AP11" s="466" t="s">
        <v>202</v>
      </c>
      <c r="AQ11" s="145" t="s">
        <v>205</v>
      </c>
      <c r="AR11" s="145" t="s">
        <v>205</v>
      </c>
      <c r="AS11" s="145" t="s">
        <v>205</v>
      </c>
      <c r="AT11" s="145" t="s">
        <v>205</v>
      </c>
      <c r="AU11" s="146" t="s">
        <v>203</v>
      </c>
      <c r="AV11" s="146" t="s">
        <v>203</v>
      </c>
      <c r="AW11" s="481">
        <f>SUM(E11:AV11)</f>
        <v>40</v>
      </c>
      <c r="AX11" s="322"/>
    </row>
    <row r="12" spans="1:50" ht="13.5" thickBot="1">
      <c r="A12" s="756"/>
      <c r="B12" s="611"/>
      <c r="C12" s="572"/>
      <c r="D12" s="35" t="s">
        <v>22</v>
      </c>
      <c r="E12" s="281">
        <v>2</v>
      </c>
      <c r="F12" s="281">
        <v>2</v>
      </c>
      <c r="G12" s="281">
        <v>2</v>
      </c>
      <c r="H12" s="281">
        <v>2</v>
      </c>
      <c r="I12" s="281">
        <v>2</v>
      </c>
      <c r="J12" s="281">
        <v>2</v>
      </c>
      <c r="K12" s="281">
        <v>2</v>
      </c>
      <c r="L12" s="281">
        <v>2</v>
      </c>
      <c r="M12" s="281">
        <v>2</v>
      </c>
      <c r="N12" s="281">
        <v>2</v>
      </c>
      <c r="O12" s="281">
        <v>2</v>
      </c>
      <c r="P12" s="281">
        <v>2</v>
      </c>
      <c r="Q12" s="281">
        <v>2</v>
      </c>
      <c r="R12" s="287">
        <v>2</v>
      </c>
      <c r="S12" s="460" t="s">
        <v>310</v>
      </c>
      <c r="T12" s="460" t="s">
        <v>310</v>
      </c>
      <c r="U12" s="460" t="s">
        <v>310</v>
      </c>
      <c r="V12" s="37"/>
      <c r="W12" s="37"/>
      <c r="X12" s="37"/>
      <c r="Y12" s="293">
        <v>2</v>
      </c>
      <c r="Z12" s="293">
        <v>2</v>
      </c>
      <c r="AA12" s="293">
        <v>2</v>
      </c>
      <c r="AB12" s="293">
        <v>2</v>
      </c>
      <c r="AC12" s="293">
        <v>2</v>
      </c>
      <c r="AD12" s="293">
        <v>2</v>
      </c>
      <c r="AE12" s="459" t="s">
        <v>310</v>
      </c>
      <c r="AF12" s="459" t="s">
        <v>310</v>
      </c>
      <c r="AG12" s="459" t="s">
        <v>310</v>
      </c>
      <c r="AH12" s="459" t="s">
        <v>310</v>
      </c>
      <c r="AI12" s="459" t="s">
        <v>310</v>
      </c>
      <c r="AJ12" s="459" t="s">
        <v>310</v>
      </c>
      <c r="AK12" s="260"/>
      <c r="AL12" s="260"/>
      <c r="AM12" s="465" t="s">
        <v>202</v>
      </c>
      <c r="AN12" s="465" t="s">
        <v>202</v>
      </c>
      <c r="AO12" s="465" t="s">
        <v>202</v>
      </c>
      <c r="AP12" s="465" t="s">
        <v>202</v>
      </c>
      <c r="AQ12" s="142" t="s">
        <v>205</v>
      </c>
      <c r="AR12" s="142" t="s">
        <v>205</v>
      </c>
      <c r="AS12" s="142" t="s">
        <v>205</v>
      </c>
      <c r="AT12" s="142" t="s">
        <v>205</v>
      </c>
      <c r="AU12" s="143" t="s">
        <v>203</v>
      </c>
      <c r="AV12" s="143" t="s">
        <v>203</v>
      </c>
      <c r="AW12" s="493"/>
      <c r="AX12" s="477">
        <f>SUM(E12:AW12)</f>
        <v>40</v>
      </c>
    </row>
    <row r="13" spans="1:50">
      <c r="A13" s="756"/>
      <c r="B13" s="600" t="s">
        <v>171</v>
      </c>
      <c r="C13" s="603" t="s">
        <v>170</v>
      </c>
      <c r="D13" s="45" t="s">
        <v>21</v>
      </c>
      <c r="E13" s="46">
        <f>SUM(E15+E17)</f>
        <v>6</v>
      </c>
      <c r="F13" s="46">
        <f t="shared" ref="F13:R13" si="3">SUM(F15+F17)</f>
        <v>4</v>
      </c>
      <c r="G13" s="46">
        <f t="shared" si="3"/>
        <v>6</v>
      </c>
      <c r="H13" s="46">
        <f t="shared" si="3"/>
        <v>4</v>
      </c>
      <c r="I13" s="46">
        <f t="shared" si="3"/>
        <v>6</v>
      </c>
      <c r="J13" s="46">
        <f t="shared" si="3"/>
        <v>4</v>
      </c>
      <c r="K13" s="46">
        <f t="shared" si="3"/>
        <v>6</v>
      </c>
      <c r="L13" s="46">
        <f t="shared" si="3"/>
        <v>4</v>
      </c>
      <c r="M13" s="46">
        <f t="shared" si="3"/>
        <v>6</v>
      </c>
      <c r="N13" s="46">
        <f t="shared" si="3"/>
        <v>6</v>
      </c>
      <c r="O13" s="46">
        <f t="shared" si="3"/>
        <v>6</v>
      </c>
      <c r="P13" s="46">
        <f t="shared" si="3"/>
        <v>8</v>
      </c>
      <c r="Q13" s="46">
        <f t="shared" si="3"/>
        <v>8</v>
      </c>
      <c r="R13" s="46">
        <f t="shared" si="3"/>
        <v>10</v>
      </c>
      <c r="S13" s="459" t="s">
        <v>310</v>
      </c>
      <c r="T13" s="459" t="s">
        <v>310</v>
      </c>
      <c r="U13" s="459" t="s">
        <v>310</v>
      </c>
      <c r="V13" s="32"/>
      <c r="W13" s="32"/>
      <c r="X13" s="32"/>
      <c r="Y13" s="46">
        <v>0</v>
      </c>
      <c r="Z13" s="46">
        <v>0</v>
      </c>
      <c r="AA13" s="46">
        <v>0</v>
      </c>
      <c r="AB13" s="46">
        <v>0</v>
      </c>
      <c r="AC13" s="46">
        <v>0</v>
      </c>
      <c r="AD13" s="46">
        <v>0</v>
      </c>
      <c r="AE13" s="459" t="s">
        <v>310</v>
      </c>
      <c r="AF13" s="459" t="s">
        <v>310</v>
      </c>
      <c r="AG13" s="459" t="s">
        <v>310</v>
      </c>
      <c r="AH13" s="459" t="s">
        <v>310</v>
      </c>
      <c r="AI13" s="459" t="s">
        <v>310</v>
      </c>
      <c r="AJ13" s="459" t="s">
        <v>310</v>
      </c>
      <c r="AK13" s="262"/>
      <c r="AL13" s="262"/>
      <c r="AM13" s="466" t="s">
        <v>202</v>
      </c>
      <c r="AN13" s="466" t="s">
        <v>202</v>
      </c>
      <c r="AO13" s="466" t="s">
        <v>202</v>
      </c>
      <c r="AP13" s="466" t="s">
        <v>202</v>
      </c>
      <c r="AQ13" s="145" t="s">
        <v>205</v>
      </c>
      <c r="AR13" s="145" t="s">
        <v>205</v>
      </c>
      <c r="AS13" s="145" t="s">
        <v>205</v>
      </c>
      <c r="AT13" s="145" t="s">
        <v>205</v>
      </c>
      <c r="AU13" s="146" t="s">
        <v>203</v>
      </c>
      <c r="AV13" s="146" t="s">
        <v>203</v>
      </c>
      <c r="AW13" s="494">
        <f>SUM(E13:AV13)</f>
        <v>84</v>
      </c>
      <c r="AX13" s="317"/>
    </row>
    <row r="14" spans="1:50" ht="14.25" thickBot="1">
      <c r="A14" s="756"/>
      <c r="B14" s="579"/>
      <c r="C14" s="590" t="s">
        <v>30</v>
      </c>
      <c r="D14" s="47" t="s">
        <v>22</v>
      </c>
      <c r="E14" s="56">
        <f>SUM(E16+E18)</f>
        <v>3</v>
      </c>
      <c r="F14" s="56">
        <f t="shared" ref="F14:R14" si="4">SUM(F16+F18)</f>
        <v>2</v>
      </c>
      <c r="G14" s="56">
        <f t="shared" si="4"/>
        <v>2</v>
      </c>
      <c r="H14" s="56">
        <f t="shared" si="4"/>
        <v>2</v>
      </c>
      <c r="I14" s="56">
        <f t="shared" si="4"/>
        <v>2</v>
      </c>
      <c r="J14" s="56">
        <f t="shared" si="4"/>
        <v>2</v>
      </c>
      <c r="K14" s="56">
        <f t="shared" si="4"/>
        <v>2</v>
      </c>
      <c r="L14" s="56">
        <f t="shared" si="4"/>
        <v>2</v>
      </c>
      <c r="M14" s="56">
        <f t="shared" si="4"/>
        <v>3</v>
      </c>
      <c r="N14" s="56">
        <f t="shared" si="4"/>
        <v>2</v>
      </c>
      <c r="O14" s="56">
        <f t="shared" si="4"/>
        <v>3</v>
      </c>
      <c r="P14" s="56">
        <f t="shared" si="4"/>
        <v>2</v>
      </c>
      <c r="Q14" s="56">
        <f t="shared" si="4"/>
        <v>4</v>
      </c>
      <c r="R14" s="56">
        <f t="shared" si="4"/>
        <v>4</v>
      </c>
      <c r="S14" s="460" t="s">
        <v>310</v>
      </c>
      <c r="T14" s="460" t="s">
        <v>310</v>
      </c>
      <c r="U14" s="460" t="s">
        <v>310</v>
      </c>
      <c r="V14" s="37"/>
      <c r="W14" s="37"/>
      <c r="X14" s="37"/>
      <c r="Y14" s="56">
        <v>0</v>
      </c>
      <c r="Z14" s="56">
        <v>0</v>
      </c>
      <c r="AA14" s="56">
        <v>0</v>
      </c>
      <c r="AB14" s="56">
        <v>0</v>
      </c>
      <c r="AC14" s="56">
        <v>0</v>
      </c>
      <c r="AD14" s="56">
        <v>0</v>
      </c>
      <c r="AE14" s="459" t="s">
        <v>310</v>
      </c>
      <c r="AF14" s="459" t="s">
        <v>310</v>
      </c>
      <c r="AG14" s="459" t="s">
        <v>310</v>
      </c>
      <c r="AH14" s="459" t="s">
        <v>310</v>
      </c>
      <c r="AI14" s="459" t="s">
        <v>310</v>
      </c>
      <c r="AJ14" s="459" t="s">
        <v>310</v>
      </c>
      <c r="AK14" s="260"/>
      <c r="AL14" s="260"/>
      <c r="AM14" s="465" t="s">
        <v>202</v>
      </c>
      <c r="AN14" s="465" t="s">
        <v>202</v>
      </c>
      <c r="AO14" s="465" t="s">
        <v>202</v>
      </c>
      <c r="AP14" s="465" t="s">
        <v>202</v>
      </c>
      <c r="AQ14" s="142" t="s">
        <v>205</v>
      </c>
      <c r="AR14" s="142" t="s">
        <v>205</v>
      </c>
      <c r="AS14" s="142" t="s">
        <v>205</v>
      </c>
      <c r="AT14" s="142" t="s">
        <v>205</v>
      </c>
      <c r="AU14" s="143" t="s">
        <v>203</v>
      </c>
      <c r="AV14" s="143" t="s">
        <v>203</v>
      </c>
      <c r="AW14" s="495"/>
      <c r="AX14" s="478">
        <f>SUM(E14:AW14)</f>
        <v>35</v>
      </c>
    </row>
    <row r="15" spans="1:50">
      <c r="A15" s="756"/>
      <c r="B15" s="610" t="s">
        <v>180</v>
      </c>
      <c r="C15" s="608" t="s">
        <v>226</v>
      </c>
      <c r="D15" s="28" t="s">
        <v>21</v>
      </c>
      <c r="E15" s="29">
        <v>2</v>
      </c>
      <c r="F15" s="29">
        <v>2</v>
      </c>
      <c r="G15" s="29">
        <v>2</v>
      </c>
      <c r="H15" s="29">
        <v>2</v>
      </c>
      <c r="I15" s="29">
        <v>2</v>
      </c>
      <c r="J15" s="29">
        <v>2</v>
      </c>
      <c r="K15" s="29">
        <v>2</v>
      </c>
      <c r="L15" s="29">
        <v>2</v>
      </c>
      <c r="M15" s="29">
        <v>2</v>
      </c>
      <c r="N15" s="29">
        <v>2</v>
      </c>
      <c r="O15" s="29">
        <v>2</v>
      </c>
      <c r="P15" s="29">
        <v>4</v>
      </c>
      <c r="Q15" s="29">
        <v>4</v>
      </c>
      <c r="R15" s="96">
        <v>4</v>
      </c>
      <c r="S15" s="459" t="s">
        <v>310</v>
      </c>
      <c r="T15" s="459" t="s">
        <v>310</v>
      </c>
      <c r="U15" s="459" t="s">
        <v>310</v>
      </c>
      <c r="V15" s="32"/>
      <c r="W15" s="32"/>
      <c r="X15" s="32"/>
      <c r="Y15" s="243"/>
      <c r="Z15" s="243"/>
      <c r="AA15" s="243"/>
      <c r="AB15" s="243"/>
      <c r="AC15" s="243"/>
      <c r="AD15" s="243"/>
      <c r="AE15" s="459" t="s">
        <v>310</v>
      </c>
      <c r="AF15" s="459" t="s">
        <v>310</v>
      </c>
      <c r="AG15" s="459" t="s">
        <v>310</v>
      </c>
      <c r="AH15" s="459" t="s">
        <v>310</v>
      </c>
      <c r="AI15" s="459" t="s">
        <v>310</v>
      </c>
      <c r="AJ15" s="459" t="s">
        <v>310</v>
      </c>
      <c r="AK15" s="262"/>
      <c r="AL15" s="262"/>
      <c r="AM15" s="466" t="s">
        <v>202</v>
      </c>
      <c r="AN15" s="466" t="s">
        <v>202</v>
      </c>
      <c r="AO15" s="466" t="s">
        <v>202</v>
      </c>
      <c r="AP15" s="466" t="s">
        <v>202</v>
      </c>
      <c r="AQ15" s="145" t="s">
        <v>205</v>
      </c>
      <c r="AR15" s="145" t="s">
        <v>205</v>
      </c>
      <c r="AS15" s="145" t="s">
        <v>205</v>
      </c>
      <c r="AT15" s="145" t="s">
        <v>205</v>
      </c>
      <c r="AU15" s="146" t="s">
        <v>203</v>
      </c>
      <c r="AV15" s="146" t="s">
        <v>203</v>
      </c>
      <c r="AW15" s="481">
        <f>SUM(E15:AV15)</f>
        <v>34</v>
      </c>
      <c r="AX15" s="322"/>
    </row>
    <row r="16" spans="1:50" ht="13.5" thickBot="1">
      <c r="A16" s="756"/>
      <c r="B16" s="611"/>
      <c r="C16" s="609"/>
      <c r="D16" s="35" t="s">
        <v>22</v>
      </c>
      <c r="E16" s="281">
        <v>1</v>
      </c>
      <c r="F16" s="281">
        <v>1</v>
      </c>
      <c r="G16" s="281">
        <v>1</v>
      </c>
      <c r="H16" s="281">
        <v>1</v>
      </c>
      <c r="I16" s="281">
        <v>1</v>
      </c>
      <c r="J16" s="281">
        <v>1</v>
      </c>
      <c r="K16" s="281">
        <v>1</v>
      </c>
      <c r="L16" s="281">
        <v>1</v>
      </c>
      <c r="M16" s="281">
        <v>1</v>
      </c>
      <c r="N16" s="281">
        <v>1</v>
      </c>
      <c r="O16" s="281">
        <v>1</v>
      </c>
      <c r="P16" s="281">
        <v>1</v>
      </c>
      <c r="Q16" s="281">
        <v>2</v>
      </c>
      <c r="R16" s="281">
        <v>2</v>
      </c>
      <c r="S16" s="460" t="s">
        <v>310</v>
      </c>
      <c r="T16" s="460" t="s">
        <v>310</v>
      </c>
      <c r="U16" s="460" t="s">
        <v>310</v>
      </c>
      <c r="V16" s="37"/>
      <c r="W16" s="37"/>
      <c r="X16" s="37"/>
      <c r="Y16" s="292"/>
      <c r="Z16" s="292"/>
      <c r="AA16" s="292"/>
      <c r="AB16" s="292"/>
      <c r="AC16" s="292"/>
      <c r="AD16" s="292"/>
      <c r="AE16" s="459" t="s">
        <v>310</v>
      </c>
      <c r="AF16" s="459" t="s">
        <v>310</v>
      </c>
      <c r="AG16" s="459" t="s">
        <v>310</v>
      </c>
      <c r="AH16" s="459" t="s">
        <v>310</v>
      </c>
      <c r="AI16" s="459" t="s">
        <v>310</v>
      </c>
      <c r="AJ16" s="459" t="s">
        <v>310</v>
      </c>
      <c r="AK16" s="260"/>
      <c r="AL16" s="260"/>
      <c r="AM16" s="465" t="s">
        <v>202</v>
      </c>
      <c r="AN16" s="465" t="s">
        <v>202</v>
      </c>
      <c r="AO16" s="465" t="s">
        <v>202</v>
      </c>
      <c r="AP16" s="465" t="s">
        <v>202</v>
      </c>
      <c r="AQ16" s="142" t="s">
        <v>205</v>
      </c>
      <c r="AR16" s="142" t="s">
        <v>205</v>
      </c>
      <c r="AS16" s="142" t="s">
        <v>205</v>
      </c>
      <c r="AT16" s="142" t="s">
        <v>205</v>
      </c>
      <c r="AU16" s="143" t="s">
        <v>203</v>
      </c>
      <c r="AV16" s="143" t="s">
        <v>203</v>
      </c>
      <c r="AW16" s="493"/>
      <c r="AX16" s="477">
        <f>SUM(E16:AW16)</f>
        <v>16</v>
      </c>
    </row>
    <row r="17" spans="1:50">
      <c r="A17" s="756"/>
      <c r="B17" s="610" t="s">
        <v>187</v>
      </c>
      <c r="C17" s="571" t="s">
        <v>249</v>
      </c>
      <c r="D17" s="27" t="s">
        <v>21</v>
      </c>
      <c r="E17" s="29">
        <v>4</v>
      </c>
      <c r="F17" s="29">
        <v>2</v>
      </c>
      <c r="G17" s="29">
        <v>4</v>
      </c>
      <c r="H17" s="29">
        <v>2</v>
      </c>
      <c r="I17" s="29">
        <v>4</v>
      </c>
      <c r="J17" s="29">
        <v>2</v>
      </c>
      <c r="K17" s="29">
        <v>4</v>
      </c>
      <c r="L17" s="29">
        <v>2</v>
      </c>
      <c r="M17" s="29">
        <v>4</v>
      </c>
      <c r="N17" s="29">
        <v>4</v>
      </c>
      <c r="O17" s="29">
        <v>4</v>
      </c>
      <c r="P17" s="29">
        <v>4</v>
      </c>
      <c r="Q17" s="29">
        <v>4</v>
      </c>
      <c r="R17" s="96">
        <v>6</v>
      </c>
      <c r="S17" s="459" t="s">
        <v>310</v>
      </c>
      <c r="T17" s="459" t="s">
        <v>310</v>
      </c>
      <c r="U17" s="459" t="s">
        <v>310</v>
      </c>
      <c r="V17" s="32"/>
      <c r="W17" s="32"/>
      <c r="X17" s="32"/>
      <c r="Y17" s="243"/>
      <c r="Z17" s="243"/>
      <c r="AA17" s="243"/>
      <c r="AB17" s="243"/>
      <c r="AC17" s="243"/>
      <c r="AD17" s="243"/>
      <c r="AE17" s="459" t="s">
        <v>310</v>
      </c>
      <c r="AF17" s="459" t="s">
        <v>310</v>
      </c>
      <c r="AG17" s="459" t="s">
        <v>310</v>
      </c>
      <c r="AH17" s="459" t="s">
        <v>310</v>
      </c>
      <c r="AI17" s="459" t="s">
        <v>310</v>
      </c>
      <c r="AJ17" s="459" t="s">
        <v>310</v>
      </c>
      <c r="AK17" s="262"/>
      <c r="AL17" s="262"/>
      <c r="AM17" s="466" t="s">
        <v>202</v>
      </c>
      <c r="AN17" s="466" t="s">
        <v>202</v>
      </c>
      <c r="AO17" s="466" t="s">
        <v>202</v>
      </c>
      <c r="AP17" s="466" t="s">
        <v>202</v>
      </c>
      <c r="AQ17" s="145" t="s">
        <v>205</v>
      </c>
      <c r="AR17" s="145" t="s">
        <v>205</v>
      </c>
      <c r="AS17" s="145" t="s">
        <v>205</v>
      </c>
      <c r="AT17" s="145" t="s">
        <v>205</v>
      </c>
      <c r="AU17" s="146" t="s">
        <v>203</v>
      </c>
      <c r="AV17" s="146" t="s">
        <v>203</v>
      </c>
      <c r="AW17" s="481">
        <f>SUM(E17:AV17)</f>
        <v>50</v>
      </c>
      <c r="AX17" s="322"/>
    </row>
    <row r="18" spans="1:50" ht="13.5" thickBot="1">
      <c r="A18" s="756"/>
      <c r="B18" s="611"/>
      <c r="C18" s="572"/>
      <c r="D18" s="34" t="s">
        <v>22</v>
      </c>
      <c r="E18" s="281">
        <v>2</v>
      </c>
      <c r="F18" s="281">
        <v>1</v>
      </c>
      <c r="G18" s="281">
        <v>1</v>
      </c>
      <c r="H18" s="281">
        <v>1</v>
      </c>
      <c r="I18" s="281">
        <v>1</v>
      </c>
      <c r="J18" s="281">
        <v>1</v>
      </c>
      <c r="K18" s="281">
        <v>1</v>
      </c>
      <c r="L18" s="281">
        <v>1</v>
      </c>
      <c r="M18" s="281">
        <v>2</v>
      </c>
      <c r="N18" s="281">
        <v>1</v>
      </c>
      <c r="O18" s="281">
        <v>2</v>
      </c>
      <c r="P18" s="281">
        <v>1</v>
      </c>
      <c r="Q18" s="281">
        <v>2</v>
      </c>
      <c r="R18" s="281">
        <v>2</v>
      </c>
      <c r="S18" s="460" t="s">
        <v>310</v>
      </c>
      <c r="T18" s="460" t="s">
        <v>310</v>
      </c>
      <c r="U18" s="460" t="s">
        <v>310</v>
      </c>
      <c r="V18" s="37"/>
      <c r="W18" s="37"/>
      <c r="X18" s="37"/>
      <c r="Y18" s="292"/>
      <c r="Z18" s="292"/>
      <c r="AA18" s="292"/>
      <c r="AB18" s="292"/>
      <c r="AC18" s="292"/>
      <c r="AD18" s="292"/>
      <c r="AE18" s="459" t="s">
        <v>310</v>
      </c>
      <c r="AF18" s="459" t="s">
        <v>310</v>
      </c>
      <c r="AG18" s="459" t="s">
        <v>310</v>
      </c>
      <c r="AH18" s="459" t="s">
        <v>310</v>
      </c>
      <c r="AI18" s="459" t="s">
        <v>310</v>
      </c>
      <c r="AJ18" s="459" t="s">
        <v>310</v>
      </c>
      <c r="AK18" s="260"/>
      <c r="AL18" s="260"/>
      <c r="AM18" s="465" t="s">
        <v>202</v>
      </c>
      <c r="AN18" s="465" t="s">
        <v>202</v>
      </c>
      <c r="AO18" s="465" t="s">
        <v>202</v>
      </c>
      <c r="AP18" s="465" t="s">
        <v>202</v>
      </c>
      <c r="AQ18" s="142" t="s">
        <v>205</v>
      </c>
      <c r="AR18" s="142" t="s">
        <v>205</v>
      </c>
      <c r="AS18" s="142" t="s">
        <v>205</v>
      </c>
      <c r="AT18" s="142" t="s">
        <v>205</v>
      </c>
      <c r="AU18" s="143" t="s">
        <v>203</v>
      </c>
      <c r="AV18" s="143" t="s">
        <v>203</v>
      </c>
      <c r="AW18" s="493"/>
      <c r="AX18" s="477">
        <f>SUM(E18:AW18)</f>
        <v>19</v>
      </c>
    </row>
    <row r="19" spans="1:50">
      <c r="A19" s="756"/>
      <c r="B19" s="600" t="s">
        <v>181</v>
      </c>
      <c r="C19" s="600" t="s">
        <v>34</v>
      </c>
      <c r="D19" s="45" t="s">
        <v>21</v>
      </c>
      <c r="E19" s="46">
        <f>SUM(E21+E27+E33)</f>
        <v>26</v>
      </c>
      <c r="F19" s="46">
        <f t="shared" ref="F19:R19" si="5">SUM(F21+F27+F33)</f>
        <v>28</v>
      </c>
      <c r="G19" s="46">
        <f t="shared" si="5"/>
        <v>26</v>
      </c>
      <c r="H19" s="46">
        <f t="shared" si="5"/>
        <v>28</v>
      </c>
      <c r="I19" s="46">
        <f t="shared" si="5"/>
        <v>26</v>
      </c>
      <c r="J19" s="46">
        <f t="shared" si="5"/>
        <v>28</v>
      </c>
      <c r="K19" s="46">
        <f t="shared" si="5"/>
        <v>26</v>
      </c>
      <c r="L19" s="46">
        <f t="shared" si="5"/>
        <v>28</v>
      </c>
      <c r="M19" s="46">
        <f t="shared" si="5"/>
        <v>26</v>
      </c>
      <c r="N19" s="46">
        <f t="shared" si="5"/>
        <v>26</v>
      </c>
      <c r="O19" s="46">
        <f t="shared" si="5"/>
        <v>26</v>
      </c>
      <c r="P19" s="46">
        <f t="shared" si="5"/>
        <v>24</v>
      </c>
      <c r="Q19" s="46">
        <f t="shared" si="5"/>
        <v>24</v>
      </c>
      <c r="R19" s="112">
        <f t="shared" si="5"/>
        <v>22</v>
      </c>
      <c r="S19" s="459" t="s">
        <v>310</v>
      </c>
      <c r="T19" s="459" t="s">
        <v>310</v>
      </c>
      <c r="U19" s="459" t="s">
        <v>310</v>
      </c>
      <c r="V19" s="32"/>
      <c r="W19" s="25"/>
      <c r="X19" s="32"/>
      <c r="Y19" s="46">
        <f t="shared" ref="Y19:AD20" si="6">SUM(Y23,Y25,Y29,Y31,Y35,Y37)</f>
        <v>32</v>
      </c>
      <c r="Z19" s="46">
        <f t="shared" si="6"/>
        <v>32</v>
      </c>
      <c r="AA19" s="46">
        <f t="shared" si="6"/>
        <v>32</v>
      </c>
      <c r="AB19" s="46">
        <f t="shared" si="6"/>
        <v>32</v>
      </c>
      <c r="AC19" s="46">
        <f t="shared" si="6"/>
        <v>32</v>
      </c>
      <c r="AD19" s="46">
        <f t="shared" si="6"/>
        <v>32</v>
      </c>
      <c r="AE19" s="459" t="s">
        <v>310</v>
      </c>
      <c r="AF19" s="459" t="s">
        <v>310</v>
      </c>
      <c r="AG19" s="459" t="s">
        <v>310</v>
      </c>
      <c r="AH19" s="459" t="s">
        <v>310</v>
      </c>
      <c r="AI19" s="459" t="s">
        <v>310</v>
      </c>
      <c r="AJ19" s="459" t="s">
        <v>310</v>
      </c>
      <c r="AK19" s="262"/>
      <c r="AL19" s="262"/>
      <c r="AM19" s="466" t="s">
        <v>202</v>
      </c>
      <c r="AN19" s="466" t="s">
        <v>202</v>
      </c>
      <c r="AO19" s="466" t="s">
        <v>202</v>
      </c>
      <c r="AP19" s="466" t="s">
        <v>202</v>
      </c>
      <c r="AQ19" s="145" t="s">
        <v>205</v>
      </c>
      <c r="AR19" s="145" t="s">
        <v>205</v>
      </c>
      <c r="AS19" s="145" t="s">
        <v>205</v>
      </c>
      <c r="AT19" s="145" t="s">
        <v>205</v>
      </c>
      <c r="AU19" s="146" t="s">
        <v>203</v>
      </c>
      <c r="AV19" s="146" t="s">
        <v>203</v>
      </c>
      <c r="AW19" s="494">
        <f>SUM(E19:AV19)</f>
        <v>556</v>
      </c>
      <c r="AX19" s="317"/>
    </row>
    <row r="20" spans="1:50" ht="14.25" thickBot="1">
      <c r="A20" s="756"/>
      <c r="B20" s="579"/>
      <c r="C20" s="579"/>
      <c r="D20" s="47" t="s">
        <v>22</v>
      </c>
      <c r="E20" s="56">
        <f>SUM(E24,E26,E30,E32,E36,E38)</f>
        <v>13</v>
      </c>
      <c r="F20" s="56">
        <f t="shared" ref="F20:R20" si="7">SUM(F24,F26,F30,F32,F36,F38)</f>
        <v>14</v>
      </c>
      <c r="G20" s="56">
        <f>SUM(G24+G26+G30+G32+G36+G38)</f>
        <v>14</v>
      </c>
      <c r="H20" s="56">
        <f t="shared" si="7"/>
        <v>14</v>
      </c>
      <c r="I20" s="56">
        <f t="shared" si="7"/>
        <v>14</v>
      </c>
      <c r="J20" s="56">
        <f t="shared" si="7"/>
        <v>14</v>
      </c>
      <c r="K20" s="56">
        <f t="shared" si="7"/>
        <v>14</v>
      </c>
      <c r="L20" s="56">
        <f t="shared" si="7"/>
        <v>14</v>
      </c>
      <c r="M20" s="56">
        <f t="shared" si="7"/>
        <v>13</v>
      </c>
      <c r="N20" s="56">
        <f t="shared" si="7"/>
        <v>14</v>
      </c>
      <c r="O20" s="56">
        <f t="shared" si="7"/>
        <v>13</v>
      </c>
      <c r="P20" s="56">
        <f t="shared" si="7"/>
        <v>14</v>
      </c>
      <c r="Q20" s="56">
        <f t="shared" si="7"/>
        <v>12</v>
      </c>
      <c r="R20" s="56">
        <f t="shared" si="7"/>
        <v>12</v>
      </c>
      <c r="S20" s="460" t="s">
        <v>310</v>
      </c>
      <c r="T20" s="460" t="s">
        <v>310</v>
      </c>
      <c r="U20" s="460" t="s">
        <v>310</v>
      </c>
      <c r="V20" s="37"/>
      <c r="W20" s="37"/>
      <c r="X20" s="37"/>
      <c r="Y20" s="56">
        <f t="shared" si="6"/>
        <v>16</v>
      </c>
      <c r="Z20" s="56">
        <f t="shared" si="6"/>
        <v>16</v>
      </c>
      <c r="AA20" s="56">
        <f t="shared" si="6"/>
        <v>16</v>
      </c>
      <c r="AB20" s="56">
        <f t="shared" si="6"/>
        <v>16</v>
      </c>
      <c r="AC20" s="56">
        <f t="shared" si="6"/>
        <v>16</v>
      </c>
      <c r="AD20" s="56">
        <f t="shared" si="6"/>
        <v>16</v>
      </c>
      <c r="AE20" s="459" t="s">
        <v>310</v>
      </c>
      <c r="AF20" s="459" t="s">
        <v>310</v>
      </c>
      <c r="AG20" s="459" t="s">
        <v>310</v>
      </c>
      <c r="AH20" s="459" t="s">
        <v>310</v>
      </c>
      <c r="AI20" s="459" t="s">
        <v>310</v>
      </c>
      <c r="AJ20" s="459" t="s">
        <v>310</v>
      </c>
      <c r="AK20" s="260"/>
      <c r="AL20" s="260"/>
      <c r="AM20" s="465" t="s">
        <v>202</v>
      </c>
      <c r="AN20" s="465" t="s">
        <v>202</v>
      </c>
      <c r="AO20" s="465" t="s">
        <v>202</v>
      </c>
      <c r="AP20" s="465" t="s">
        <v>202</v>
      </c>
      <c r="AQ20" s="142" t="s">
        <v>205</v>
      </c>
      <c r="AR20" s="142" t="s">
        <v>205</v>
      </c>
      <c r="AS20" s="142" t="s">
        <v>205</v>
      </c>
      <c r="AT20" s="142" t="s">
        <v>205</v>
      </c>
      <c r="AU20" s="143" t="s">
        <v>203</v>
      </c>
      <c r="AV20" s="143" t="s">
        <v>203</v>
      </c>
      <c r="AW20" s="495"/>
      <c r="AX20" s="478">
        <f>SUM(E20:AW20)</f>
        <v>285</v>
      </c>
    </row>
    <row r="21" spans="1:50">
      <c r="A21" s="756"/>
      <c r="B21" s="604" t="s">
        <v>192</v>
      </c>
      <c r="C21" s="754" t="s">
        <v>238</v>
      </c>
      <c r="D21" s="88" t="s">
        <v>21</v>
      </c>
      <c r="E21" s="89">
        <f>SUM(E23+E25)</f>
        <v>6</v>
      </c>
      <c r="F21" s="89">
        <f t="shared" ref="F21:R21" si="8">SUM(F23+F25)</f>
        <v>6</v>
      </c>
      <c r="G21" s="89">
        <f t="shared" si="8"/>
        <v>6</v>
      </c>
      <c r="H21" s="89">
        <f t="shared" si="8"/>
        <v>6</v>
      </c>
      <c r="I21" s="89">
        <f t="shared" si="8"/>
        <v>6</v>
      </c>
      <c r="J21" s="89">
        <f t="shared" si="8"/>
        <v>6</v>
      </c>
      <c r="K21" s="89">
        <f t="shared" si="8"/>
        <v>6</v>
      </c>
      <c r="L21" s="89">
        <f t="shared" si="8"/>
        <v>8</v>
      </c>
      <c r="M21" s="89">
        <f t="shared" si="8"/>
        <v>8</v>
      </c>
      <c r="N21" s="89">
        <f t="shared" si="8"/>
        <v>6</v>
      </c>
      <c r="O21" s="89">
        <f t="shared" si="8"/>
        <v>6</v>
      </c>
      <c r="P21" s="89">
        <f t="shared" si="8"/>
        <v>4</v>
      </c>
      <c r="Q21" s="89">
        <f t="shared" si="8"/>
        <v>6</v>
      </c>
      <c r="R21" s="93">
        <f t="shared" si="8"/>
        <v>6</v>
      </c>
      <c r="S21" s="459" t="s">
        <v>310</v>
      </c>
      <c r="T21" s="459" t="s">
        <v>310</v>
      </c>
      <c r="U21" s="459" t="s">
        <v>310</v>
      </c>
      <c r="V21" s="32"/>
      <c r="W21" s="32"/>
      <c r="X21" s="25"/>
      <c r="Y21" s="301">
        <f>SUM(Y25)</f>
        <v>8</v>
      </c>
      <c r="Z21" s="301">
        <f t="shared" ref="Z21:AD21" si="9">SUM(Z25)</f>
        <v>8</v>
      </c>
      <c r="AA21" s="301">
        <f t="shared" si="9"/>
        <v>8</v>
      </c>
      <c r="AB21" s="301">
        <f t="shared" si="9"/>
        <v>8</v>
      </c>
      <c r="AC21" s="301">
        <f t="shared" si="9"/>
        <v>8</v>
      </c>
      <c r="AD21" s="301">
        <f t="shared" si="9"/>
        <v>8</v>
      </c>
      <c r="AE21" s="459" t="s">
        <v>310</v>
      </c>
      <c r="AF21" s="459" t="s">
        <v>310</v>
      </c>
      <c r="AG21" s="459" t="s">
        <v>310</v>
      </c>
      <c r="AH21" s="459" t="s">
        <v>310</v>
      </c>
      <c r="AI21" s="459" t="s">
        <v>310</v>
      </c>
      <c r="AJ21" s="459" t="s">
        <v>310</v>
      </c>
      <c r="AK21" s="262"/>
      <c r="AL21" s="262"/>
      <c r="AM21" s="466" t="s">
        <v>202</v>
      </c>
      <c r="AN21" s="466" t="s">
        <v>202</v>
      </c>
      <c r="AO21" s="466" t="s">
        <v>202</v>
      </c>
      <c r="AP21" s="466" t="s">
        <v>202</v>
      </c>
      <c r="AQ21" s="145" t="s">
        <v>205</v>
      </c>
      <c r="AR21" s="145" t="s">
        <v>205</v>
      </c>
      <c r="AS21" s="145" t="s">
        <v>205</v>
      </c>
      <c r="AT21" s="145" t="s">
        <v>205</v>
      </c>
      <c r="AU21" s="146" t="s">
        <v>203</v>
      </c>
      <c r="AV21" s="146" t="s">
        <v>203</v>
      </c>
      <c r="AW21" s="483">
        <f>SUM(E21:AV21)</f>
        <v>134</v>
      </c>
      <c r="AX21" s="479" t="s">
        <v>308</v>
      </c>
    </row>
    <row r="22" spans="1:50" ht="28.5" customHeight="1" thickBot="1">
      <c r="A22" s="756"/>
      <c r="B22" s="605"/>
      <c r="C22" s="755"/>
      <c r="D22" s="90" t="s">
        <v>22</v>
      </c>
      <c r="E22" s="91">
        <f>SUM(E24+E26)</f>
        <v>4</v>
      </c>
      <c r="F22" s="91">
        <f t="shared" ref="F22:R22" si="10">SUM(F24+F26)</f>
        <v>4</v>
      </c>
      <c r="G22" s="91">
        <f t="shared" si="10"/>
        <v>4</v>
      </c>
      <c r="H22" s="91">
        <f t="shared" si="10"/>
        <v>4</v>
      </c>
      <c r="I22" s="91">
        <f t="shared" si="10"/>
        <v>4</v>
      </c>
      <c r="J22" s="91">
        <f t="shared" si="10"/>
        <v>4</v>
      </c>
      <c r="K22" s="91">
        <f t="shared" si="10"/>
        <v>4</v>
      </c>
      <c r="L22" s="91">
        <f t="shared" si="10"/>
        <v>3</v>
      </c>
      <c r="M22" s="91">
        <f t="shared" si="10"/>
        <v>3</v>
      </c>
      <c r="N22" s="91">
        <f t="shared" si="10"/>
        <v>3</v>
      </c>
      <c r="O22" s="91">
        <f t="shared" si="10"/>
        <v>3</v>
      </c>
      <c r="P22" s="91">
        <f t="shared" si="10"/>
        <v>3</v>
      </c>
      <c r="Q22" s="91">
        <f t="shared" si="10"/>
        <v>3</v>
      </c>
      <c r="R22" s="91">
        <f t="shared" si="10"/>
        <v>3</v>
      </c>
      <c r="S22" s="460" t="s">
        <v>310</v>
      </c>
      <c r="T22" s="460" t="s">
        <v>310</v>
      </c>
      <c r="U22" s="460" t="s">
        <v>310</v>
      </c>
      <c r="V22" s="288"/>
      <c r="W22" s="37"/>
      <c r="X22" s="37"/>
      <c r="Y22" s="300">
        <v>4</v>
      </c>
      <c r="Z22" s="300">
        <v>4</v>
      </c>
      <c r="AA22" s="300">
        <v>4</v>
      </c>
      <c r="AB22" s="300">
        <v>4</v>
      </c>
      <c r="AC22" s="300">
        <v>4</v>
      </c>
      <c r="AD22" s="300">
        <v>4</v>
      </c>
      <c r="AE22" s="459" t="s">
        <v>310</v>
      </c>
      <c r="AF22" s="459" t="s">
        <v>310</v>
      </c>
      <c r="AG22" s="459" t="s">
        <v>310</v>
      </c>
      <c r="AH22" s="459" t="s">
        <v>310</v>
      </c>
      <c r="AI22" s="459" t="s">
        <v>310</v>
      </c>
      <c r="AJ22" s="459" t="s">
        <v>310</v>
      </c>
      <c r="AK22" s="260"/>
      <c r="AL22" s="260"/>
      <c r="AM22" s="465" t="s">
        <v>202</v>
      </c>
      <c r="AN22" s="465" t="s">
        <v>202</v>
      </c>
      <c r="AO22" s="465" t="s">
        <v>202</v>
      </c>
      <c r="AP22" s="465" t="s">
        <v>202</v>
      </c>
      <c r="AQ22" s="142" t="s">
        <v>205</v>
      </c>
      <c r="AR22" s="142" t="s">
        <v>205</v>
      </c>
      <c r="AS22" s="142" t="s">
        <v>205</v>
      </c>
      <c r="AT22" s="142" t="s">
        <v>205</v>
      </c>
      <c r="AU22" s="143" t="s">
        <v>203</v>
      </c>
      <c r="AV22" s="143" t="s">
        <v>203</v>
      </c>
      <c r="AW22" s="484"/>
      <c r="AX22" s="323">
        <f>SUM(E22:AW22)</f>
        <v>73</v>
      </c>
    </row>
    <row r="23" spans="1:50">
      <c r="A23" s="756"/>
      <c r="B23" s="601" t="s">
        <v>240</v>
      </c>
      <c r="C23" s="567" t="s">
        <v>241</v>
      </c>
      <c r="D23" s="27" t="s">
        <v>21</v>
      </c>
      <c r="E23" s="29">
        <v>2</v>
      </c>
      <c r="F23" s="29">
        <v>2</v>
      </c>
      <c r="G23" s="29">
        <v>2</v>
      </c>
      <c r="H23" s="29">
        <v>2</v>
      </c>
      <c r="I23" s="29">
        <v>2</v>
      </c>
      <c r="J23" s="29">
        <v>2</v>
      </c>
      <c r="K23" s="29">
        <v>2</v>
      </c>
      <c r="L23" s="29">
        <v>4</v>
      </c>
      <c r="M23" s="29">
        <v>6</v>
      </c>
      <c r="N23" s="29">
        <v>4</v>
      </c>
      <c r="O23" s="29">
        <v>4</v>
      </c>
      <c r="P23" s="29">
        <v>2</v>
      </c>
      <c r="Q23" s="29">
        <v>4</v>
      </c>
      <c r="R23" s="96">
        <v>4</v>
      </c>
      <c r="S23" s="459" t="s">
        <v>310</v>
      </c>
      <c r="T23" s="459" t="s">
        <v>310</v>
      </c>
      <c r="U23" s="459" t="s">
        <v>310</v>
      </c>
      <c r="V23" s="32"/>
      <c r="W23" s="32"/>
      <c r="X23" s="32"/>
      <c r="Y23" s="243"/>
      <c r="Z23" s="243"/>
      <c r="AA23" s="243"/>
      <c r="AB23" s="243"/>
      <c r="AC23" s="243"/>
      <c r="AD23" s="243"/>
      <c r="AE23" s="459" t="s">
        <v>310</v>
      </c>
      <c r="AF23" s="459" t="s">
        <v>310</v>
      </c>
      <c r="AG23" s="459" t="s">
        <v>310</v>
      </c>
      <c r="AH23" s="459" t="s">
        <v>310</v>
      </c>
      <c r="AI23" s="459" t="s">
        <v>310</v>
      </c>
      <c r="AJ23" s="459" t="s">
        <v>310</v>
      </c>
      <c r="AK23" s="262"/>
      <c r="AL23" s="262"/>
      <c r="AM23" s="466" t="s">
        <v>202</v>
      </c>
      <c r="AN23" s="466" t="s">
        <v>202</v>
      </c>
      <c r="AO23" s="466" t="s">
        <v>202</v>
      </c>
      <c r="AP23" s="466" t="s">
        <v>202</v>
      </c>
      <c r="AQ23" s="145" t="s">
        <v>205</v>
      </c>
      <c r="AR23" s="145" t="s">
        <v>205</v>
      </c>
      <c r="AS23" s="145" t="s">
        <v>205</v>
      </c>
      <c r="AT23" s="145" t="s">
        <v>205</v>
      </c>
      <c r="AU23" s="146" t="s">
        <v>203</v>
      </c>
      <c r="AV23" s="146" t="s">
        <v>203</v>
      </c>
      <c r="AW23" s="481">
        <f>SUM(E23:AV23)</f>
        <v>42</v>
      </c>
      <c r="AX23" s="322"/>
    </row>
    <row r="24" spans="1:50" ht="13.5" thickBot="1">
      <c r="A24" s="756"/>
      <c r="B24" s="602"/>
      <c r="C24" s="568"/>
      <c r="D24" s="34" t="s">
        <v>22</v>
      </c>
      <c r="E24" s="281">
        <v>2</v>
      </c>
      <c r="F24" s="281">
        <v>2</v>
      </c>
      <c r="G24" s="281">
        <v>2</v>
      </c>
      <c r="H24" s="281">
        <v>2</v>
      </c>
      <c r="I24" s="281">
        <v>2</v>
      </c>
      <c r="J24" s="281">
        <v>2</v>
      </c>
      <c r="K24" s="281">
        <v>2</v>
      </c>
      <c r="L24" s="281">
        <v>2</v>
      </c>
      <c r="M24" s="281">
        <v>2</v>
      </c>
      <c r="N24" s="281">
        <v>2</v>
      </c>
      <c r="O24" s="281">
        <v>2</v>
      </c>
      <c r="P24" s="281">
        <v>2</v>
      </c>
      <c r="Q24" s="281">
        <v>2</v>
      </c>
      <c r="R24" s="281">
        <v>2</v>
      </c>
      <c r="S24" s="460" t="s">
        <v>310</v>
      </c>
      <c r="T24" s="460" t="s">
        <v>310</v>
      </c>
      <c r="U24" s="460" t="s">
        <v>310</v>
      </c>
      <c r="V24" s="37"/>
      <c r="W24" s="37"/>
      <c r="X24" s="37"/>
      <c r="Y24" s="292"/>
      <c r="Z24" s="292"/>
      <c r="AA24" s="292"/>
      <c r="AB24" s="292"/>
      <c r="AC24" s="292"/>
      <c r="AD24" s="292"/>
      <c r="AE24" s="459" t="s">
        <v>310</v>
      </c>
      <c r="AF24" s="459" t="s">
        <v>310</v>
      </c>
      <c r="AG24" s="459" t="s">
        <v>310</v>
      </c>
      <c r="AH24" s="459" t="s">
        <v>310</v>
      </c>
      <c r="AI24" s="459" t="s">
        <v>310</v>
      </c>
      <c r="AJ24" s="459" t="s">
        <v>310</v>
      </c>
      <c r="AK24" s="260"/>
      <c r="AL24" s="260"/>
      <c r="AM24" s="465" t="s">
        <v>202</v>
      </c>
      <c r="AN24" s="465" t="s">
        <v>202</v>
      </c>
      <c r="AO24" s="465" t="s">
        <v>202</v>
      </c>
      <c r="AP24" s="465" t="s">
        <v>202</v>
      </c>
      <c r="AQ24" s="142" t="s">
        <v>205</v>
      </c>
      <c r="AR24" s="142" t="s">
        <v>205</v>
      </c>
      <c r="AS24" s="142" t="s">
        <v>205</v>
      </c>
      <c r="AT24" s="142" t="s">
        <v>205</v>
      </c>
      <c r="AU24" s="143" t="s">
        <v>203</v>
      </c>
      <c r="AV24" s="143" t="s">
        <v>203</v>
      </c>
      <c r="AW24" s="493"/>
      <c r="AX24" s="477">
        <f>SUM(E24:AW24)</f>
        <v>28</v>
      </c>
    </row>
    <row r="25" spans="1:50">
      <c r="A25" s="756"/>
      <c r="B25" s="610" t="s">
        <v>250</v>
      </c>
      <c r="C25" s="567" t="s">
        <v>251</v>
      </c>
      <c r="D25" s="27" t="s">
        <v>21</v>
      </c>
      <c r="E25" s="29">
        <v>4</v>
      </c>
      <c r="F25" s="29">
        <v>4</v>
      </c>
      <c r="G25" s="29">
        <v>4</v>
      </c>
      <c r="H25" s="29">
        <v>4</v>
      </c>
      <c r="I25" s="29">
        <v>4</v>
      </c>
      <c r="J25" s="29">
        <v>4</v>
      </c>
      <c r="K25" s="29">
        <v>4</v>
      </c>
      <c r="L25" s="29">
        <v>4</v>
      </c>
      <c r="M25" s="29">
        <v>2</v>
      </c>
      <c r="N25" s="29">
        <v>2</v>
      </c>
      <c r="O25" s="29">
        <v>2</v>
      </c>
      <c r="P25" s="29">
        <v>2</v>
      </c>
      <c r="Q25" s="29">
        <v>2</v>
      </c>
      <c r="R25" s="96">
        <v>2</v>
      </c>
      <c r="S25" s="459" t="s">
        <v>310</v>
      </c>
      <c r="T25" s="459" t="s">
        <v>310</v>
      </c>
      <c r="U25" s="459" t="s">
        <v>310</v>
      </c>
      <c r="V25" s="32"/>
      <c r="W25" s="32"/>
      <c r="X25" s="32"/>
      <c r="Y25" s="246">
        <v>8</v>
      </c>
      <c r="Z25" s="246">
        <v>8</v>
      </c>
      <c r="AA25" s="246">
        <v>8</v>
      </c>
      <c r="AB25" s="246">
        <v>8</v>
      </c>
      <c r="AC25" s="246">
        <v>8</v>
      </c>
      <c r="AD25" s="246">
        <v>8</v>
      </c>
      <c r="AE25" s="459" t="s">
        <v>310</v>
      </c>
      <c r="AF25" s="459" t="s">
        <v>310</v>
      </c>
      <c r="AG25" s="459" t="s">
        <v>310</v>
      </c>
      <c r="AH25" s="459" t="s">
        <v>310</v>
      </c>
      <c r="AI25" s="459" t="s">
        <v>310</v>
      </c>
      <c r="AJ25" s="459" t="s">
        <v>310</v>
      </c>
      <c r="AK25" s="262"/>
      <c r="AL25" s="262"/>
      <c r="AM25" s="466"/>
      <c r="AN25" s="466"/>
      <c r="AO25" s="466"/>
      <c r="AP25" s="466"/>
      <c r="AQ25" s="145"/>
      <c r="AR25" s="145"/>
      <c r="AS25" s="145"/>
      <c r="AT25" s="145"/>
      <c r="AU25" s="146"/>
      <c r="AV25" s="146"/>
      <c r="AW25" s="481">
        <f>SUM(E25:AV25)</f>
        <v>92</v>
      </c>
      <c r="AX25" s="322"/>
    </row>
    <row r="26" spans="1:50" ht="13.5" thickBot="1">
      <c r="A26" s="756"/>
      <c r="B26" s="611"/>
      <c r="C26" s="568"/>
      <c r="D26" s="34" t="s">
        <v>22</v>
      </c>
      <c r="E26" s="282">
        <v>2</v>
      </c>
      <c r="F26" s="282">
        <v>2</v>
      </c>
      <c r="G26" s="282">
        <v>2</v>
      </c>
      <c r="H26" s="282">
        <v>2</v>
      </c>
      <c r="I26" s="282">
        <v>2</v>
      </c>
      <c r="J26" s="282">
        <v>2</v>
      </c>
      <c r="K26" s="282">
        <v>2</v>
      </c>
      <c r="L26" s="282">
        <v>1</v>
      </c>
      <c r="M26" s="282">
        <v>1</v>
      </c>
      <c r="N26" s="282">
        <v>1</v>
      </c>
      <c r="O26" s="282">
        <v>1</v>
      </c>
      <c r="P26" s="282">
        <v>1</v>
      </c>
      <c r="Q26" s="282">
        <v>1</v>
      </c>
      <c r="R26" s="281">
        <v>1</v>
      </c>
      <c r="S26" s="460" t="s">
        <v>310</v>
      </c>
      <c r="T26" s="460" t="s">
        <v>310</v>
      </c>
      <c r="U26" s="460" t="s">
        <v>310</v>
      </c>
      <c r="V26" s="161"/>
      <c r="W26" s="161"/>
      <c r="X26" s="161"/>
      <c r="Y26" s="294">
        <v>4</v>
      </c>
      <c r="Z26" s="294">
        <v>4</v>
      </c>
      <c r="AA26" s="294">
        <v>4</v>
      </c>
      <c r="AB26" s="294">
        <v>4</v>
      </c>
      <c r="AC26" s="294">
        <v>4</v>
      </c>
      <c r="AD26" s="294">
        <v>4</v>
      </c>
      <c r="AE26" s="459" t="s">
        <v>310</v>
      </c>
      <c r="AF26" s="459" t="s">
        <v>310</v>
      </c>
      <c r="AG26" s="459" t="s">
        <v>310</v>
      </c>
      <c r="AH26" s="459" t="s">
        <v>310</v>
      </c>
      <c r="AI26" s="459" t="s">
        <v>310</v>
      </c>
      <c r="AJ26" s="459" t="s">
        <v>310</v>
      </c>
      <c r="AK26" s="261"/>
      <c r="AL26" s="261"/>
      <c r="AM26" s="462"/>
      <c r="AN26" s="462"/>
      <c r="AO26" s="462"/>
      <c r="AP26" s="462"/>
      <c r="AQ26" s="223"/>
      <c r="AR26" s="223"/>
      <c r="AS26" s="223"/>
      <c r="AT26" s="223"/>
      <c r="AU26" s="224"/>
      <c r="AV26" s="224"/>
      <c r="AW26" s="482"/>
      <c r="AX26" s="480">
        <f>SUM(E26:AW26)</f>
        <v>45</v>
      </c>
    </row>
    <row r="27" spans="1:50">
      <c r="A27" s="756"/>
      <c r="B27" s="604" t="s">
        <v>194</v>
      </c>
      <c r="C27" s="606" t="s">
        <v>242</v>
      </c>
      <c r="D27" s="88" t="s">
        <v>21</v>
      </c>
      <c r="E27" s="89">
        <f>SUM(E29+E31)</f>
        <v>12</v>
      </c>
      <c r="F27" s="89">
        <f t="shared" ref="F27:R27" si="11">SUM(F29+F31)</f>
        <v>12</v>
      </c>
      <c r="G27" s="89">
        <f t="shared" si="11"/>
        <v>12</v>
      </c>
      <c r="H27" s="89">
        <f t="shared" si="11"/>
        <v>12</v>
      </c>
      <c r="I27" s="89">
        <f t="shared" si="11"/>
        <v>10</v>
      </c>
      <c r="J27" s="89">
        <f t="shared" si="11"/>
        <v>12</v>
      </c>
      <c r="K27" s="89">
        <f t="shared" si="11"/>
        <v>10</v>
      </c>
      <c r="L27" s="89">
        <f t="shared" si="11"/>
        <v>10</v>
      </c>
      <c r="M27" s="89">
        <f t="shared" si="11"/>
        <v>10</v>
      </c>
      <c r="N27" s="89">
        <f t="shared" si="11"/>
        <v>12</v>
      </c>
      <c r="O27" s="89">
        <f t="shared" si="11"/>
        <v>12</v>
      </c>
      <c r="P27" s="89">
        <f t="shared" si="11"/>
        <v>12</v>
      </c>
      <c r="Q27" s="89">
        <f t="shared" si="11"/>
        <v>10</v>
      </c>
      <c r="R27" s="93">
        <f t="shared" si="11"/>
        <v>10</v>
      </c>
      <c r="S27" s="459" t="s">
        <v>310</v>
      </c>
      <c r="T27" s="459" t="s">
        <v>310</v>
      </c>
      <c r="U27" s="459" t="s">
        <v>310</v>
      </c>
      <c r="V27" s="32"/>
      <c r="W27" s="32"/>
      <c r="X27" s="32"/>
      <c r="Y27" s="299">
        <f>SUM(Y31)</f>
        <v>6</v>
      </c>
      <c r="Z27" s="299">
        <f t="shared" ref="Z27:AD27" si="12">SUM(Z31)</f>
        <v>6</v>
      </c>
      <c r="AA27" s="299">
        <f t="shared" si="12"/>
        <v>6</v>
      </c>
      <c r="AB27" s="299">
        <f t="shared" si="12"/>
        <v>6</v>
      </c>
      <c r="AC27" s="299">
        <f t="shared" si="12"/>
        <v>6</v>
      </c>
      <c r="AD27" s="299">
        <f t="shared" si="12"/>
        <v>6</v>
      </c>
      <c r="AE27" s="459" t="s">
        <v>310</v>
      </c>
      <c r="AF27" s="459" t="s">
        <v>310</v>
      </c>
      <c r="AG27" s="459" t="s">
        <v>310</v>
      </c>
      <c r="AH27" s="459" t="s">
        <v>310</v>
      </c>
      <c r="AI27" s="459" t="s">
        <v>310</v>
      </c>
      <c r="AJ27" s="459" t="s">
        <v>310</v>
      </c>
      <c r="AK27" s="262"/>
      <c r="AL27" s="262"/>
      <c r="AM27" s="466" t="s">
        <v>202</v>
      </c>
      <c r="AN27" s="466" t="s">
        <v>202</v>
      </c>
      <c r="AO27" s="466" t="s">
        <v>202</v>
      </c>
      <c r="AP27" s="466" t="s">
        <v>202</v>
      </c>
      <c r="AQ27" s="145" t="s">
        <v>205</v>
      </c>
      <c r="AR27" s="145" t="s">
        <v>205</v>
      </c>
      <c r="AS27" s="145" t="s">
        <v>205</v>
      </c>
      <c r="AT27" s="145" t="s">
        <v>205</v>
      </c>
      <c r="AU27" s="146" t="s">
        <v>203</v>
      </c>
      <c r="AV27" s="146" t="s">
        <v>203</v>
      </c>
      <c r="AW27" s="483">
        <f>SUM(E27:AV27)</f>
        <v>192</v>
      </c>
      <c r="AX27" s="479"/>
    </row>
    <row r="28" spans="1:50" ht="13.5" thickBot="1">
      <c r="A28" s="756"/>
      <c r="B28" s="605"/>
      <c r="C28" s="607"/>
      <c r="D28" s="90" t="s">
        <v>22</v>
      </c>
      <c r="E28" s="91">
        <f>SUM(E30+E32)</f>
        <v>5</v>
      </c>
      <c r="F28" s="91">
        <f t="shared" ref="F28:R28" si="13">SUM(F30+F32)</f>
        <v>6</v>
      </c>
      <c r="G28" s="91">
        <f>SUM(H30+H32)</f>
        <v>6</v>
      </c>
      <c r="H28" s="91">
        <f t="shared" si="13"/>
        <v>6</v>
      </c>
      <c r="I28" s="91">
        <f t="shared" si="13"/>
        <v>5</v>
      </c>
      <c r="J28" s="91">
        <f t="shared" si="13"/>
        <v>5</v>
      </c>
      <c r="K28" s="91">
        <f t="shared" si="13"/>
        <v>5</v>
      </c>
      <c r="L28" s="91">
        <f t="shared" si="13"/>
        <v>6</v>
      </c>
      <c r="M28" s="91">
        <f t="shared" si="13"/>
        <v>6</v>
      </c>
      <c r="N28" s="91">
        <f t="shared" si="13"/>
        <v>7</v>
      </c>
      <c r="O28" s="91">
        <f t="shared" si="13"/>
        <v>6</v>
      </c>
      <c r="P28" s="91">
        <f t="shared" si="13"/>
        <v>7</v>
      </c>
      <c r="Q28" s="91">
        <f t="shared" si="13"/>
        <v>5</v>
      </c>
      <c r="R28" s="91">
        <f t="shared" si="13"/>
        <v>6</v>
      </c>
      <c r="S28" s="460" t="s">
        <v>310</v>
      </c>
      <c r="T28" s="460" t="s">
        <v>310</v>
      </c>
      <c r="U28" s="460" t="s">
        <v>310</v>
      </c>
      <c r="V28" s="288"/>
      <c r="W28" s="37"/>
      <c r="X28" s="37"/>
      <c r="Y28" s="300">
        <f>SUM(Y32)</f>
        <v>3</v>
      </c>
      <c r="Z28" s="300">
        <f t="shared" ref="Z28:AD28" si="14">SUM(Z32)</f>
        <v>3</v>
      </c>
      <c r="AA28" s="300">
        <f t="shared" si="14"/>
        <v>3</v>
      </c>
      <c r="AB28" s="300">
        <f t="shared" si="14"/>
        <v>3</v>
      </c>
      <c r="AC28" s="300">
        <f t="shared" si="14"/>
        <v>3</v>
      </c>
      <c r="AD28" s="300">
        <f t="shared" si="14"/>
        <v>3</v>
      </c>
      <c r="AE28" s="459" t="s">
        <v>310</v>
      </c>
      <c r="AF28" s="459" t="s">
        <v>310</v>
      </c>
      <c r="AG28" s="459" t="s">
        <v>310</v>
      </c>
      <c r="AH28" s="459" t="s">
        <v>310</v>
      </c>
      <c r="AI28" s="459" t="s">
        <v>310</v>
      </c>
      <c r="AJ28" s="459" t="s">
        <v>310</v>
      </c>
      <c r="AK28" s="260"/>
      <c r="AL28" s="260"/>
      <c r="AM28" s="465" t="s">
        <v>202</v>
      </c>
      <c r="AN28" s="465" t="s">
        <v>202</v>
      </c>
      <c r="AO28" s="465" t="s">
        <v>202</v>
      </c>
      <c r="AP28" s="465" t="s">
        <v>202</v>
      </c>
      <c r="AQ28" s="142" t="s">
        <v>205</v>
      </c>
      <c r="AR28" s="142" t="s">
        <v>205</v>
      </c>
      <c r="AS28" s="142" t="s">
        <v>205</v>
      </c>
      <c r="AT28" s="142" t="s">
        <v>205</v>
      </c>
      <c r="AU28" s="143" t="s">
        <v>203</v>
      </c>
      <c r="AV28" s="143" t="s">
        <v>203</v>
      </c>
      <c r="AW28" s="484"/>
      <c r="AX28" s="323">
        <f>SUM(E28:AW28)</f>
        <v>99</v>
      </c>
    </row>
    <row r="29" spans="1:50">
      <c r="A29" s="756"/>
      <c r="B29" s="610" t="s">
        <v>195</v>
      </c>
      <c r="C29" s="567" t="s">
        <v>243</v>
      </c>
      <c r="D29" s="27" t="s">
        <v>21</v>
      </c>
      <c r="E29" s="29">
        <v>4</v>
      </c>
      <c r="F29" s="29">
        <v>4</v>
      </c>
      <c r="G29" s="29">
        <v>4</v>
      </c>
      <c r="H29" s="29">
        <v>4</v>
      </c>
      <c r="I29" s="29">
        <v>4</v>
      </c>
      <c r="J29" s="29">
        <v>4</v>
      </c>
      <c r="K29" s="29">
        <v>4</v>
      </c>
      <c r="L29" s="29">
        <v>4</v>
      </c>
      <c r="M29" s="29">
        <v>4</v>
      </c>
      <c r="N29" s="29">
        <v>4</v>
      </c>
      <c r="O29" s="29">
        <v>4</v>
      </c>
      <c r="P29" s="29">
        <v>4</v>
      </c>
      <c r="Q29" s="29">
        <v>4</v>
      </c>
      <c r="R29" s="96">
        <v>2</v>
      </c>
      <c r="S29" s="459" t="s">
        <v>310</v>
      </c>
      <c r="T29" s="459" t="s">
        <v>310</v>
      </c>
      <c r="U29" s="459" t="s">
        <v>310</v>
      </c>
      <c r="V29" s="32"/>
      <c r="W29" s="32"/>
      <c r="X29" s="32"/>
      <c r="Y29" s="246"/>
      <c r="Z29" s="246"/>
      <c r="AA29" s="246"/>
      <c r="AB29" s="246"/>
      <c r="AC29" s="246"/>
      <c r="AD29" s="246"/>
      <c r="AE29" s="459" t="s">
        <v>310</v>
      </c>
      <c r="AF29" s="459" t="s">
        <v>310</v>
      </c>
      <c r="AG29" s="459" t="s">
        <v>310</v>
      </c>
      <c r="AH29" s="459" t="s">
        <v>310</v>
      </c>
      <c r="AI29" s="459" t="s">
        <v>310</v>
      </c>
      <c r="AJ29" s="459" t="s">
        <v>310</v>
      </c>
      <c r="AK29" s="262"/>
      <c r="AL29" s="262"/>
      <c r="AM29" s="466" t="s">
        <v>202</v>
      </c>
      <c r="AN29" s="466" t="s">
        <v>202</v>
      </c>
      <c r="AO29" s="466" t="s">
        <v>202</v>
      </c>
      <c r="AP29" s="466" t="s">
        <v>202</v>
      </c>
      <c r="AQ29" s="145" t="s">
        <v>205</v>
      </c>
      <c r="AR29" s="145" t="s">
        <v>205</v>
      </c>
      <c r="AS29" s="145" t="s">
        <v>205</v>
      </c>
      <c r="AT29" s="145" t="s">
        <v>205</v>
      </c>
      <c r="AU29" s="146" t="s">
        <v>203</v>
      </c>
      <c r="AV29" s="146" t="s">
        <v>203</v>
      </c>
      <c r="AW29" s="481">
        <f>SUM(E29:AV29)</f>
        <v>54</v>
      </c>
      <c r="AX29" s="322"/>
    </row>
    <row r="30" spans="1:50" ht="13.5" thickBot="1">
      <c r="A30" s="756"/>
      <c r="B30" s="611"/>
      <c r="C30" s="568"/>
      <c r="D30" s="34" t="s">
        <v>22</v>
      </c>
      <c r="E30" s="281">
        <v>1</v>
      </c>
      <c r="F30" s="281">
        <v>2</v>
      </c>
      <c r="G30" s="281">
        <v>2</v>
      </c>
      <c r="H30" s="281">
        <v>2</v>
      </c>
      <c r="I30" s="281">
        <v>2</v>
      </c>
      <c r="J30" s="281">
        <v>2</v>
      </c>
      <c r="K30" s="281">
        <v>2</v>
      </c>
      <c r="L30" s="281">
        <v>2</v>
      </c>
      <c r="M30" s="281">
        <v>3</v>
      </c>
      <c r="N30" s="281">
        <v>3</v>
      </c>
      <c r="O30" s="281">
        <v>3</v>
      </c>
      <c r="P30" s="281">
        <v>3</v>
      </c>
      <c r="Q30" s="281">
        <v>2</v>
      </c>
      <c r="R30" s="281">
        <v>2</v>
      </c>
      <c r="S30" s="460" t="s">
        <v>310</v>
      </c>
      <c r="T30" s="460" t="s">
        <v>310</v>
      </c>
      <c r="U30" s="460" t="s">
        <v>310</v>
      </c>
      <c r="V30" s="37"/>
      <c r="W30" s="37"/>
      <c r="X30" s="37"/>
      <c r="Y30" s="293"/>
      <c r="Z30" s="293"/>
      <c r="AA30" s="293"/>
      <c r="AB30" s="293"/>
      <c r="AC30" s="293"/>
      <c r="AD30" s="293"/>
      <c r="AE30" s="459" t="s">
        <v>310</v>
      </c>
      <c r="AF30" s="459" t="s">
        <v>310</v>
      </c>
      <c r="AG30" s="459" t="s">
        <v>310</v>
      </c>
      <c r="AH30" s="459" t="s">
        <v>310</v>
      </c>
      <c r="AI30" s="459" t="s">
        <v>310</v>
      </c>
      <c r="AJ30" s="459" t="s">
        <v>310</v>
      </c>
      <c r="AK30" s="260"/>
      <c r="AL30" s="260"/>
      <c r="AM30" s="465" t="s">
        <v>202</v>
      </c>
      <c r="AN30" s="465" t="s">
        <v>202</v>
      </c>
      <c r="AO30" s="465" t="s">
        <v>202</v>
      </c>
      <c r="AP30" s="465" t="s">
        <v>202</v>
      </c>
      <c r="AQ30" s="142" t="s">
        <v>205</v>
      </c>
      <c r="AR30" s="142" t="s">
        <v>205</v>
      </c>
      <c r="AS30" s="142" t="s">
        <v>205</v>
      </c>
      <c r="AT30" s="142" t="s">
        <v>205</v>
      </c>
      <c r="AU30" s="143" t="s">
        <v>203</v>
      </c>
      <c r="AV30" s="143" t="s">
        <v>203</v>
      </c>
      <c r="AW30" s="493"/>
      <c r="AX30" s="477">
        <f>SUM(E30:AW30)</f>
        <v>31</v>
      </c>
    </row>
    <row r="31" spans="1:50">
      <c r="A31" s="756"/>
      <c r="B31" s="626" t="s">
        <v>252</v>
      </c>
      <c r="C31" s="567" t="s">
        <v>258</v>
      </c>
      <c r="D31" s="27" t="s">
        <v>21</v>
      </c>
      <c r="E31" s="285">
        <v>8</v>
      </c>
      <c r="F31" s="285">
        <v>8</v>
      </c>
      <c r="G31" s="285">
        <v>8</v>
      </c>
      <c r="H31" s="285">
        <v>8</v>
      </c>
      <c r="I31" s="285">
        <v>6</v>
      </c>
      <c r="J31" s="285">
        <v>8</v>
      </c>
      <c r="K31" s="285">
        <v>6</v>
      </c>
      <c r="L31" s="285">
        <v>6</v>
      </c>
      <c r="M31" s="285">
        <v>6</v>
      </c>
      <c r="N31" s="285">
        <v>8</v>
      </c>
      <c r="O31" s="285">
        <v>8</v>
      </c>
      <c r="P31" s="285">
        <v>8</v>
      </c>
      <c r="Q31" s="285">
        <v>6</v>
      </c>
      <c r="R31" s="285">
        <v>8</v>
      </c>
      <c r="S31" s="459" t="s">
        <v>310</v>
      </c>
      <c r="T31" s="459" t="s">
        <v>310</v>
      </c>
      <c r="U31" s="459" t="s">
        <v>310</v>
      </c>
      <c r="V31" s="25"/>
      <c r="W31" s="25"/>
      <c r="X31" s="25"/>
      <c r="Y31" s="286">
        <v>6</v>
      </c>
      <c r="Z31" s="286">
        <v>6</v>
      </c>
      <c r="AA31" s="286">
        <v>6</v>
      </c>
      <c r="AB31" s="286">
        <v>6</v>
      </c>
      <c r="AC31" s="286">
        <v>6</v>
      </c>
      <c r="AD31" s="286">
        <v>6</v>
      </c>
      <c r="AE31" s="459" t="s">
        <v>310</v>
      </c>
      <c r="AF31" s="459" t="s">
        <v>310</v>
      </c>
      <c r="AG31" s="459" t="s">
        <v>310</v>
      </c>
      <c r="AH31" s="459" t="s">
        <v>310</v>
      </c>
      <c r="AI31" s="459" t="s">
        <v>310</v>
      </c>
      <c r="AJ31" s="459" t="s">
        <v>310</v>
      </c>
      <c r="AK31" s="277"/>
      <c r="AL31" s="277"/>
      <c r="AM31" s="464"/>
      <c r="AN31" s="464"/>
      <c r="AO31" s="464"/>
      <c r="AP31" s="464"/>
      <c r="AQ31" s="278"/>
      <c r="AR31" s="278"/>
      <c r="AS31" s="278"/>
      <c r="AT31" s="278"/>
      <c r="AU31" s="279"/>
      <c r="AV31" s="279"/>
      <c r="AW31" s="481">
        <f>SUM(E31:AV31)</f>
        <v>138</v>
      </c>
      <c r="AX31" s="322"/>
    </row>
    <row r="32" spans="1:50" ht="13.5" thickBot="1">
      <c r="A32" s="756"/>
      <c r="B32" s="627"/>
      <c r="C32" s="568"/>
      <c r="D32" s="34" t="s">
        <v>22</v>
      </c>
      <c r="E32" s="282">
        <v>4</v>
      </c>
      <c r="F32" s="282">
        <v>4</v>
      </c>
      <c r="G32" s="282">
        <v>4</v>
      </c>
      <c r="H32" s="282">
        <v>4</v>
      </c>
      <c r="I32" s="282">
        <v>3</v>
      </c>
      <c r="J32" s="282">
        <v>3</v>
      </c>
      <c r="K32" s="282">
        <v>3</v>
      </c>
      <c r="L32" s="282">
        <v>4</v>
      </c>
      <c r="M32" s="282">
        <v>3</v>
      </c>
      <c r="N32" s="282">
        <v>4</v>
      </c>
      <c r="O32" s="282">
        <v>3</v>
      </c>
      <c r="P32" s="282">
        <v>4</v>
      </c>
      <c r="Q32" s="282">
        <v>3</v>
      </c>
      <c r="R32" s="281">
        <v>4</v>
      </c>
      <c r="S32" s="460" t="s">
        <v>310</v>
      </c>
      <c r="T32" s="460" t="s">
        <v>310</v>
      </c>
      <c r="U32" s="460" t="s">
        <v>310</v>
      </c>
      <c r="V32" s="161"/>
      <c r="W32" s="161"/>
      <c r="X32" s="161"/>
      <c r="Y32" s="294">
        <v>3</v>
      </c>
      <c r="Z32" s="294">
        <v>3</v>
      </c>
      <c r="AA32" s="294">
        <v>3</v>
      </c>
      <c r="AB32" s="294">
        <v>3</v>
      </c>
      <c r="AC32" s="294">
        <v>3</v>
      </c>
      <c r="AD32" s="294">
        <v>3</v>
      </c>
      <c r="AE32" s="459" t="s">
        <v>310</v>
      </c>
      <c r="AF32" s="459" t="s">
        <v>310</v>
      </c>
      <c r="AG32" s="459" t="s">
        <v>310</v>
      </c>
      <c r="AH32" s="459" t="s">
        <v>310</v>
      </c>
      <c r="AI32" s="459" t="s">
        <v>310</v>
      </c>
      <c r="AJ32" s="459" t="s">
        <v>310</v>
      </c>
      <c r="AK32" s="261"/>
      <c r="AL32" s="261"/>
      <c r="AM32" s="462"/>
      <c r="AN32" s="462"/>
      <c r="AO32" s="462"/>
      <c r="AP32" s="462"/>
      <c r="AQ32" s="223"/>
      <c r="AR32" s="223"/>
      <c r="AS32" s="223"/>
      <c r="AT32" s="223"/>
      <c r="AU32" s="224"/>
      <c r="AV32" s="224"/>
      <c r="AW32" s="482"/>
      <c r="AX32" s="480">
        <f>SUM(E32:AW32)</f>
        <v>68</v>
      </c>
    </row>
    <row r="33" spans="1:50">
      <c r="A33" s="756"/>
      <c r="B33" s="604" t="s">
        <v>197</v>
      </c>
      <c r="C33" s="606" t="s">
        <v>253</v>
      </c>
      <c r="D33" s="109" t="s">
        <v>21</v>
      </c>
      <c r="E33" s="89">
        <f>SUM(E35+E37)</f>
        <v>8</v>
      </c>
      <c r="F33" s="89">
        <f>SUM(F35+F37)</f>
        <v>10</v>
      </c>
      <c r="G33" s="89">
        <f t="shared" ref="G33:R33" si="15">SUM(G35+G37)</f>
        <v>8</v>
      </c>
      <c r="H33" s="89">
        <f t="shared" si="15"/>
        <v>10</v>
      </c>
      <c r="I33" s="89">
        <f t="shared" si="15"/>
        <v>10</v>
      </c>
      <c r="J33" s="89">
        <f t="shared" si="15"/>
        <v>10</v>
      </c>
      <c r="K33" s="89">
        <f t="shared" si="15"/>
        <v>10</v>
      </c>
      <c r="L33" s="89">
        <f t="shared" si="15"/>
        <v>10</v>
      </c>
      <c r="M33" s="89">
        <f t="shared" si="15"/>
        <v>8</v>
      </c>
      <c r="N33" s="89">
        <f t="shared" si="15"/>
        <v>8</v>
      </c>
      <c r="O33" s="89">
        <f t="shared" si="15"/>
        <v>8</v>
      </c>
      <c r="P33" s="89">
        <f t="shared" si="15"/>
        <v>8</v>
      </c>
      <c r="Q33" s="89">
        <f t="shared" si="15"/>
        <v>8</v>
      </c>
      <c r="R33" s="93">
        <f t="shared" si="15"/>
        <v>6</v>
      </c>
      <c r="S33" s="459" t="s">
        <v>310</v>
      </c>
      <c r="T33" s="459" t="s">
        <v>310</v>
      </c>
      <c r="U33" s="459" t="s">
        <v>310</v>
      </c>
      <c r="V33" s="32"/>
      <c r="W33" s="32"/>
      <c r="X33" s="32"/>
      <c r="Y33" s="299">
        <v>18</v>
      </c>
      <c r="Z33" s="299">
        <v>18</v>
      </c>
      <c r="AA33" s="299">
        <v>18</v>
      </c>
      <c r="AB33" s="299">
        <v>18</v>
      </c>
      <c r="AC33" s="299">
        <v>18</v>
      </c>
      <c r="AD33" s="299">
        <v>18</v>
      </c>
      <c r="AE33" s="459" t="s">
        <v>310</v>
      </c>
      <c r="AF33" s="459" t="s">
        <v>310</v>
      </c>
      <c r="AG33" s="459" t="s">
        <v>310</v>
      </c>
      <c r="AH33" s="459" t="s">
        <v>310</v>
      </c>
      <c r="AI33" s="459" t="s">
        <v>310</v>
      </c>
      <c r="AJ33" s="459" t="s">
        <v>310</v>
      </c>
      <c r="AK33" s="262"/>
      <c r="AL33" s="262"/>
      <c r="AM33" s="466" t="s">
        <v>202</v>
      </c>
      <c r="AN33" s="466" t="s">
        <v>202</v>
      </c>
      <c r="AO33" s="466" t="s">
        <v>202</v>
      </c>
      <c r="AP33" s="466" t="s">
        <v>202</v>
      </c>
      <c r="AQ33" s="145" t="s">
        <v>205</v>
      </c>
      <c r="AR33" s="145" t="s">
        <v>205</v>
      </c>
      <c r="AS33" s="145" t="s">
        <v>205</v>
      </c>
      <c r="AT33" s="145" t="s">
        <v>205</v>
      </c>
      <c r="AU33" s="146" t="s">
        <v>203</v>
      </c>
      <c r="AV33" s="146" t="s">
        <v>203</v>
      </c>
      <c r="AW33" s="483">
        <f>SUM(E33:AV33)</f>
        <v>230</v>
      </c>
      <c r="AX33" s="479"/>
    </row>
    <row r="34" spans="1:50" ht="13.5" thickBot="1">
      <c r="A34" s="756"/>
      <c r="B34" s="605"/>
      <c r="C34" s="607"/>
      <c r="D34" s="110" t="s">
        <v>22</v>
      </c>
      <c r="E34" s="91">
        <v>4</v>
      </c>
      <c r="F34" s="91">
        <f>SUM(F36+F38)</f>
        <v>4</v>
      </c>
      <c r="G34" s="91">
        <f t="shared" ref="G34:R34" si="16">SUM(G36+G38)</f>
        <v>4</v>
      </c>
      <c r="H34" s="91">
        <f t="shared" si="16"/>
        <v>4</v>
      </c>
      <c r="I34" s="91">
        <f t="shared" si="16"/>
        <v>5</v>
      </c>
      <c r="J34" s="91">
        <f t="shared" si="16"/>
        <v>5</v>
      </c>
      <c r="K34" s="91">
        <f t="shared" si="16"/>
        <v>5</v>
      </c>
      <c r="L34" s="91">
        <f t="shared" si="16"/>
        <v>5</v>
      </c>
      <c r="M34" s="91">
        <f t="shared" si="16"/>
        <v>4</v>
      </c>
      <c r="N34" s="91">
        <f t="shared" si="16"/>
        <v>4</v>
      </c>
      <c r="O34" s="91">
        <f t="shared" si="16"/>
        <v>4</v>
      </c>
      <c r="P34" s="91">
        <f t="shared" si="16"/>
        <v>4</v>
      </c>
      <c r="Q34" s="91">
        <f t="shared" si="16"/>
        <v>4</v>
      </c>
      <c r="R34" s="91">
        <f t="shared" si="16"/>
        <v>3</v>
      </c>
      <c r="S34" s="460" t="s">
        <v>310</v>
      </c>
      <c r="T34" s="460" t="s">
        <v>310</v>
      </c>
      <c r="U34" s="460" t="s">
        <v>310</v>
      </c>
      <c r="V34" s="37"/>
      <c r="W34" s="37"/>
      <c r="X34" s="37"/>
      <c r="Y34" s="300">
        <v>9</v>
      </c>
      <c r="Z34" s="300">
        <v>9</v>
      </c>
      <c r="AA34" s="300">
        <v>9</v>
      </c>
      <c r="AB34" s="300">
        <v>9</v>
      </c>
      <c r="AC34" s="300">
        <v>9</v>
      </c>
      <c r="AD34" s="300">
        <v>9</v>
      </c>
      <c r="AE34" s="459" t="s">
        <v>310</v>
      </c>
      <c r="AF34" s="459" t="s">
        <v>310</v>
      </c>
      <c r="AG34" s="459" t="s">
        <v>310</v>
      </c>
      <c r="AH34" s="459" t="s">
        <v>310</v>
      </c>
      <c r="AI34" s="459" t="s">
        <v>310</v>
      </c>
      <c r="AJ34" s="459" t="s">
        <v>310</v>
      </c>
      <c r="AK34" s="260"/>
      <c r="AL34" s="260"/>
      <c r="AM34" s="465" t="s">
        <v>202</v>
      </c>
      <c r="AN34" s="465" t="s">
        <v>202</v>
      </c>
      <c r="AO34" s="465" t="s">
        <v>202</v>
      </c>
      <c r="AP34" s="465" t="s">
        <v>202</v>
      </c>
      <c r="AQ34" s="142" t="s">
        <v>205</v>
      </c>
      <c r="AR34" s="142" t="s">
        <v>205</v>
      </c>
      <c r="AS34" s="142" t="s">
        <v>205</v>
      </c>
      <c r="AT34" s="142" t="s">
        <v>205</v>
      </c>
      <c r="AU34" s="143" t="s">
        <v>203</v>
      </c>
      <c r="AV34" s="143" t="s">
        <v>203</v>
      </c>
      <c r="AW34" s="484"/>
      <c r="AX34" s="323">
        <f>SUM(E34:AW34)</f>
        <v>113</v>
      </c>
    </row>
    <row r="35" spans="1:50">
      <c r="A35" s="756"/>
      <c r="B35" s="610" t="s">
        <v>254</v>
      </c>
      <c r="C35" s="567" t="s">
        <v>257</v>
      </c>
      <c r="D35" s="27" t="s">
        <v>21</v>
      </c>
      <c r="E35" s="29">
        <v>4</v>
      </c>
      <c r="F35" s="29">
        <v>6</v>
      </c>
      <c r="G35" s="29">
        <v>4</v>
      </c>
      <c r="H35" s="29">
        <v>6</v>
      </c>
      <c r="I35" s="29">
        <v>4</v>
      </c>
      <c r="J35" s="29">
        <v>6</v>
      </c>
      <c r="K35" s="29">
        <v>4</v>
      </c>
      <c r="L35" s="29">
        <v>6</v>
      </c>
      <c r="M35" s="29">
        <v>4</v>
      </c>
      <c r="N35" s="29">
        <v>6</v>
      </c>
      <c r="O35" s="29">
        <v>4</v>
      </c>
      <c r="P35" s="29">
        <v>6</v>
      </c>
      <c r="Q35" s="29">
        <v>6</v>
      </c>
      <c r="R35" s="96">
        <v>2</v>
      </c>
      <c r="S35" s="459" t="s">
        <v>310</v>
      </c>
      <c r="T35" s="459" t="s">
        <v>310</v>
      </c>
      <c r="U35" s="459" t="s">
        <v>310</v>
      </c>
      <c r="V35" s="25"/>
      <c r="W35" s="32"/>
      <c r="X35" s="32"/>
      <c r="Y35" s="246">
        <v>6</v>
      </c>
      <c r="Z35" s="246">
        <v>6</v>
      </c>
      <c r="AA35" s="246">
        <v>6</v>
      </c>
      <c r="AB35" s="246">
        <v>6</v>
      </c>
      <c r="AC35" s="246">
        <v>6</v>
      </c>
      <c r="AD35" s="246">
        <v>6</v>
      </c>
      <c r="AE35" s="459" t="s">
        <v>310</v>
      </c>
      <c r="AF35" s="459" t="s">
        <v>310</v>
      </c>
      <c r="AG35" s="459" t="s">
        <v>310</v>
      </c>
      <c r="AH35" s="459" t="s">
        <v>310</v>
      </c>
      <c r="AI35" s="459" t="s">
        <v>310</v>
      </c>
      <c r="AJ35" s="459" t="s">
        <v>310</v>
      </c>
      <c r="AK35" s="262"/>
      <c r="AL35" s="262"/>
      <c r="AM35" s="466" t="s">
        <v>202</v>
      </c>
      <c r="AN35" s="466" t="s">
        <v>202</v>
      </c>
      <c r="AO35" s="466" t="s">
        <v>202</v>
      </c>
      <c r="AP35" s="466" t="s">
        <v>202</v>
      </c>
      <c r="AQ35" s="145" t="s">
        <v>205</v>
      </c>
      <c r="AR35" s="145" t="s">
        <v>205</v>
      </c>
      <c r="AS35" s="145" t="s">
        <v>205</v>
      </c>
      <c r="AT35" s="145" t="s">
        <v>205</v>
      </c>
      <c r="AU35" s="146" t="s">
        <v>203</v>
      </c>
      <c r="AV35" s="146" t="s">
        <v>203</v>
      </c>
      <c r="AW35" s="481">
        <f>SUM(E35:AV35)</f>
        <v>104</v>
      </c>
      <c r="AX35" s="322"/>
    </row>
    <row r="36" spans="1:50" ht="13.5" thickBot="1">
      <c r="A36" s="756"/>
      <c r="B36" s="596"/>
      <c r="C36" s="582"/>
      <c r="D36" s="185" t="s">
        <v>22</v>
      </c>
      <c r="E36" s="283">
        <v>2</v>
      </c>
      <c r="F36" s="283">
        <v>2</v>
      </c>
      <c r="G36" s="283">
        <v>2</v>
      </c>
      <c r="H36" s="283">
        <v>2</v>
      </c>
      <c r="I36" s="283">
        <v>2</v>
      </c>
      <c r="J36" s="283">
        <v>3</v>
      </c>
      <c r="K36" s="283">
        <v>2</v>
      </c>
      <c r="L36" s="283">
        <v>3</v>
      </c>
      <c r="M36" s="283">
        <v>2</v>
      </c>
      <c r="N36" s="283">
        <v>3</v>
      </c>
      <c r="O36" s="283">
        <v>2</v>
      </c>
      <c r="P36" s="283">
        <v>3</v>
      </c>
      <c r="Q36" s="283">
        <v>3</v>
      </c>
      <c r="R36" s="284">
        <v>1</v>
      </c>
      <c r="S36" s="461" t="s">
        <v>310</v>
      </c>
      <c r="T36" s="461" t="s">
        <v>310</v>
      </c>
      <c r="U36" s="461" t="s">
        <v>310</v>
      </c>
      <c r="V36" s="23"/>
      <c r="W36" s="23"/>
      <c r="X36" s="23"/>
      <c r="Y36" s="295">
        <v>3</v>
      </c>
      <c r="Z36" s="295">
        <v>3</v>
      </c>
      <c r="AA36" s="295">
        <v>3</v>
      </c>
      <c r="AB36" s="295">
        <v>3</v>
      </c>
      <c r="AC36" s="295">
        <v>3</v>
      </c>
      <c r="AD36" s="295">
        <v>3</v>
      </c>
      <c r="AE36" s="459" t="s">
        <v>310</v>
      </c>
      <c r="AF36" s="459" t="s">
        <v>310</v>
      </c>
      <c r="AG36" s="459" t="s">
        <v>310</v>
      </c>
      <c r="AH36" s="459" t="s">
        <v>310</v>
      </c>
      <c r="AI36" s="459" t="s">
        <v>310</v>
      </c>
      <c r="AJ36" s="459" t="s">
        <v>310</v>
      </c>
      <c r="AK36" s="263"/>
      <c r="AL36" s="263"/>
      <c r="AM36" s="467" t="s">
        <v>202</v>
      </c>
      <c r="AN36" s="467" t="s">
        <v>202</v>
      </c>
      <c r="AO36" s="467" t="s">
        <v>202</v>
      </c>
      <c r="AP36" s="467" t="s">
        <v>202</v>
      </c>
      <c r="AQ36" s="228" t="s">
        <v>205</v>
      </c>
      <c r="AR36" s="228" t="s">
        <v>205</v>
      </c>
      <c r="AS36" s="228" t="s">
        <v>205</v>
      </c>
      <c r="AT36" s="228" t="s">
        <v>205</v>
      </c>
      <c r="AU36" s="229" t="s">
        <v>203</v>
      </c>
      <c r="AV36" s="229" t="s">
        <v>203</v>
      </c>
      <c r="AW36" s="485"/>
      <c r="AX36" s="475">
        <f>SUM(E36:AW36)</f>
        <v>50</v>
      </c>
    </row>
    <row r="37" spans="1:50">
      <c r="A37" s="756"/>
      <c r="B37" s="596" t="s">
        <v>255</v>
      </c>
      <c r="C37" s="575" t="s">
        <v>256</v>
      </c>
      <c r="D37" s="27" t="s">
        <v>21</v>
      </c>
      <c r="E37" s="214">
        <v>4</v>
      </c>
      <c r="F37" s="214">
        <v>4</v>
      </c>
      <c r="G37" s="214">
        <v>4</v>
      </c>
      <c r="H37" s="214">
        <v>4</v>
      </c>
      <c r="I37" s="214">
        <v>6</v>
      </c>
      <c r="J37" s="214">
        <v>4</v>
      </c>
      <c r="K37" s="214">
        <v>6</v>
      </c>
      <c r="L37" s="214">
        <v>4</v>
      </c>
      <c r="M37" s="214">
        <v>4</v>
      </c>
      <c r="N37" s="214">
        <v>2</v>
      </c>
      <c r="O37" s="214">
        <v>4</v>
      </c>
      <c r="P37" s="214">
        <v>2</v>
      </c>
      <c r="Q37" s="214">
        <v>2</v>
      </c>
      <c r="R37" s="214">
        <v>4</v>
      </c>
      <c r="S37" s="461" t="s">
        <v>310</v>
      </c>
      <c r="T37" s="461" t="s">
        <v>310</v>
      </c>
      <c r="U37" s="461" t="s">
        <v>310</v>
      </c>
      <c r="V37" s="22"/>
      <c r="W37" s="22"/>
      <c r="X37" s="22"/>
      <c r="Y37" s="276">
        <v>12</v>
      </c>
      <c r="Z37" s="276">
        <v>12</v>
      </c>
      <c r="AA37" s="276">
        <v>12</v>
      </c>
      <c r="AB37" s="276">
        <v>12</v>
      </c>
      <c r="AC37" s="276">
        <v>12</v>
      </c>
      <c r="AD37" s="276">
        <v>12</v>
      </c>
      <c r="AE37" s="459" t="s">
        <v>310</v>
      </c>
      <c r="AF37" s="459" t="s">
        <v>310</v>
      </c>
      <c r="AG37" s="459" t="s">
        <v>310</v>
      </c>
      <c r="AH37" s="459" t="s">
        <v>310</v>
      </c>
      <c r="AI37" s="459" t="s">
        <v>310</v>
      </c>
      <c r="AJ37" s="459" t="s">
        <v>310</v>
      </c>
      <c r="AK37" s="264"/>
      <c r="AL37" s="264"/>
      <c r="AM37" s="463"/>
      <c r="AN37" s="463"/>
      <c r="AO37" s="463"/>
      <c r="AP37" s="463"/>
      <c r="AQ37" s="129"/>
      <c r="AR37" s="129"/>
      <c r="AS37" s="129"/>
      <c r="AT37" s="129"/>
      <c r="AU37" s="233"/>
      <c r="AV37" s="233"/>
      <c r="AW37" s="486">
        <f>SUM(E37:AV37)</f>
        <v>126</v>
      </c>
      <c r="AX37" s="474"/>
    </row>
    <row r="38" spans="1:50">
      <c r="A38" s="756"/>
      <c r="B38" s="597"/>
      <c r="C38" s="625"/>
      <c r="D38" s="185" t="s">
        <v>22</v>
      </c>
      <c r="E38" s="284">
        <v>2</v>
      </c>
      <c r="F38" s="284">
        <v>2</v>
      </c>
      <c r="G38" s="284">
        <v>2</v>
      </c>
      <c r="H38" s="284">
        <v>2</v>
      </c>
      <c r="I38" s="284">
        <v>3</v>
      </c>
      <c r="J38" s="284">
        <v>2</v>
      </c>
      <c r="K38" s="284">
        <v>3</v>
      </c>
      <c r="L38" s="284">
        <v>2</v>
      </c>
      <c r="M38" s="284">
        <v>2</v>
      </c>
      <c r="N38" s="284">
        <v>1</v>
      </c>
      <c r="O38" s="284">
        <v>2</v>
      </c>
      <c r="P38" s="284">
        <v>1</v>
      </c>
      <c r="Q38" s="284">
        <v>1</v>
      </c>
      <c r="R38" s="289">
        <v>2</v>
      </c>
      <c r="S38" s="459" t="s">
        <v>310</v>
      </c>
      <c r="T38" s="459" t="s">
        <v>310</v>
      </c>
      <c r="U38" s="459" t="s">
        <v>310</v>
      </c>
      <c r="V38" s="25"/>
      <c r="W38" s="22"/>
      <c r="X38" s="22"/>
      <c r="Y38" s="296">
        <v>6</v>
      </c>
      <c r="Z38" s="296">
        <v>6</v>
      </c>
      <c r="AA38" s="296">
        <v>6</v>
      </c>
      <c r="AB38" s="296">
        <v>6</v>
      </c>
      <c r="AC38" s="296">
        <v>6</v>
      </c>
      <c r="AD38" s="296">
        <v>6</v>
      </c>
      <c r="AE38" s="459" t="s">
        <v>310</v>
      </c>
      <c r="AF38" s="459" t="s">
        <v>310</v>
      </c>
      <c r="AG38" s="459" t="s">
        <v>310</v>
      </c>
      <c r="AH38" s="459" t="s">
        <v>310</v>
      </c>
      <c r="AI38" s="459" t="s">
        <v>310</v>
      </c>
      <c r="AJ38" s="459" t="s">
        <v>310</v>
      </c>
      <c r="AK38" s="264"/>
      <c r="AL38" s="264"/>
      <c r="AM38" s="463"/>
      <c r="AN38" s="463"/>
      <c r="AO38" s="463"/>
      <c r="AP38" s="463"/>
      <c r="AQ38" s="129"/>
      <c r="AR38" s="129"/>
      <c r="AS38" s="129"/>
      <c r="AT38" s="129"/>
      <c r="AU38" s="233"/>
      <c r="AV38" s="233"/>
      <c r="AW38" s="487"/>
      <c r="AX38" s="475">
        <f>SUM(E38:AW38)</f>
        <v>63</v>
      </c>
    </row>
    <row r="39" spans="1:50" ht="13.5" thickBot="1">
      <c r="A39" s="756"/>
      <c r="B39" s="687" t="s">
        <v>75</v>
      </c>
      <c r="C39" s="616"/>
      <c r="D39" s="617"/>
      <c r="E39" s="112">
        <f>SUM(E7+E13+E19)</f>
        <v>36</v>
      </c>
      <c r="F39" s="112">
        <f t="shared" ref="F39:R39" si="17">SUM(F7+F13+F19)</f>
        <v>36</v>
      </c>
      <c r="G39" s="112">
        <f t="shared" si="17"/>
        <v>36</v>
      </c>
      <c r="H39" s="112">
        <f t="shared" si="17"/>
        <v>36</v>
      </c>
      <c r="I39" s="112">
        <f t="shared" si="17"/>
        <v>36</v>
      </c>
      <c r="J39" s="112">
        <f t="shared" si="17"/>
        <v>36</v>
      </c>
      <c r="K39" s="112">
        <f t="shared" si="17"/>
        <v>36</v>
      </c>
      <c r="L39" s="112">
        <f t="shared" si="17"/>
        <v>36</v>
      </c>
      <c r="M39" s="112">
        <f t="shared" si="17"/>
        <v>36</v>
      </c>
      <c r="N39" s="112">
        <f t="shared" si="17"/>
        <v>36</v>
      </c>
      <c r="O39" s="112">
        <f t="shared" si="17"/>
        <v>36</v>
      </c>
      <c r="P39" s="112">
        <f t="shared" si="17"/>
        <v>36</v>
      </c>
      <c r="Q39" s="112">
        <f t="shared" si="17"/>
        <v>36</v>
      </c>
      <c r="R39" s="112">
        <f t="shared" si="17"/>
        <v>36</v>
      </c>
      <c r="S39" s="112"/>
      <c r="T39" s="112"/>
      <c r="U39" s="112"/>
      <c r="V39" s="111"/>
      <c r="W39" s="111"/>
      <c r="X39" s="111"/>
      <c r="Y39" s="112">
        <f t="shared" ref="Y39:AD40" si="18">SUM(Y7,Y13,Y19)</f>
        <v>36</v>
      </c>
      <c r="Z39" s="112">
        <f t="shared" si="18"/>
        <v>36</v>
      </c>
      <c r="AA39" s="112">
        <f t="shared" si="18"/>
        <v>36</v>
      </c>
      <c r="AB39" s="112">
        <f t="shared" si="18"/>
        <v>36</v>
      </c>
      <c r="AC39" s="112">
        <f t="shared" si="18"/>
        <v>36</v>
      </c>
      <c r="AD39" s="112">
        <f t="shared" si="18"/>
        <v>36</v>
      </c>
      <c r="AE39" s="111"/>
      <c r="AF39" s="111"/>
      <c r="AG39" s="111"/>
      <c r="AH39" s="26"/>
      <c r="AI39" s="26"/>
      <c r="AJ39" s="26"/>
      <c r="AK39" s="26"/>
      <c r="AL39" s="111"/>
      <c r="AM39" s="111"/>
      <c r="AN39" s="111"/>
      <c r="AO39" s="111"/>
      <c r="AP39" s="111"/>
      <c r="AQ39" s="111"/>
      <c r="AR39" s="111"/>
      <c r="AS39" s="111"/>
      <c r="AT39" s="111"/>
      <c r="AU39" s="111"/>
      <c r="AV39" s="111"/>
      <c r="AW39" s="488">
        <f>SUM(E39:AV39)</f>
        <v>720</v>
      </c>
      <c r="AX39" s="114"/>
    </row>
    <row r="40" spans="1:50" ht="15" thickTop="1" thickBot="1">
      <c r="A40" s="756"/>
      <c r="B40" s="689" t="s">
        <v>76</v>
      </c>
      <c r="C40" s="619"/>
      <c r="D40" s="620"/>
      <c r="E40" s="70">
        <f t="shared" ref="E40:R40" si="19">SUM(E8,E14,E20)</f>
        <v>18</v>
      </c>
      <c r="F40" s="70">
        <f t="shared" si="19"/>
        <v>18</v>
      </c>
      <c r="G40" s="70">
        <f t="shared" si="19"/>
        <v>18</v>
      </c>
      <c r="H40" s="70">
        <f t="shared" si="19"/>
        <v>18</v>
      </c>
      <c r="I40" s="70">
        <f t="shared" si="19"/>
        <v>18</v>
      </c>
      <c r="J40" s="70">
        <f t="shared" si="19"/>
        <v>18</v>
      </c>
      <c r="K40" s="70">
        <f t="shared" si="19"/>
        <v>18</v>
      </c>
      <c r="L40" s="70">
        <f t="shared" si="19"/>
        <v>18</v>
      </c>
      <c r="M40" s="70">
        <f t="shared" si="19"/>
        <v>18</v>
      </c>
      <c r="N40" s="70">
        <f t="shared" si="19"/>
        <v>18</v>
      </c>
      <c r="O40" s="70">
        <f t="shared" si="19"/>
        <v>18</v>
      </c>
      <c r="P40" s="70">
        <f t="shared" si="19"/>
        <v>18</v>
      </c>
      <c r="Q40" s="70">
        <f t="shared" si="19"/>
        <v>18</v>
      </c>
      <c r="R40" s="70">
        <f t="shared" si="19"/>
        <v>18</v>
      </c>
      <c r="S40" s="70"/>
      <c r="T40" s="70"/>
      <c r="U40" s="70"/>
      <c r="V40" s="20"/>
      <c r="W40" s="20"/>
      <c r="X40" s="20"/>
      <c r="Y40" s="70">
        <f t="shared" si="18"/>
        <v>18</v>
      </c>
      <c r="Z40" s="70">
        <f t="shared" si="18"/>
        <v>18</v>
      </c>
      <c r="AA40" s="70">
        <f t="shared" si="18"/>
        <v>18</v>
      </c>
      <c r="AB40" s="70">
        <f t="shared" si="18"/>
        <v>18</v>
      </c>
      <c r="AC40" s="70">
        <f t="shared" si="18"/>
        <v>18</v>
      </c>
      <c r="AD40" s="70">
        <f t="shared" si="18"/>
        <v>18</v>
      </c>
      <c r="AE40" s="20"/>
      <c r="AF40" s="20"/>
      <c r="AG40" s="20"/>
      <c r="AH40" s="21"/>
      <c r="AI40" s="21"/>
      <c r="AJ40" s="21"/>
      <c r="AK40" s="21"/>
      <c r="AL40" s="20"/>
      <c r="AM40" s="111"/>
      <c r="AN40" s="111"/>
      <c r="AO40" s="111"/>
      <c r="AP40" s="111"/>
      <c r="AQ40" s="111"/>
      <c r="AR40" s="111"/>
      <c r="AS40" s="111"/>
      <c r="AT40" s="111"/>
      <c r="AU40" s="111"/>
      <c r="AV40" s="111"/>
      <c r="AW40" s="489"/>
      <c r="AX40" s="84">
        <f>SUM(E40:AW40)</f>
        <v>360</v>
      </c>
    </row>
    <row r="41" spans="1:50" ht="13.5" thickBot="1">
      <c r="A41" s="757"/>
      <c r="B41" s="686" t="s">
        <v>44</v>
      </c>
      <c r="C41" s="622"/>
      <c r="D41" s="623"/>
      <c r="E41" s="83">
        <f>SUM(E39:E40)</f>
        <v>54</v>
      </c>
      <c r="F41" s="83">
        <f t="shared" ref="F41:R41" si="20">SUM(F39:F40)</f>
        <v>54</v>
      </c>
      <c r="G41" s="83">
        <f t="shared" si="20"/>
        <v>54</v>
      </c>
      <c r="H41" s="83">
        <f t="shared" si="20"/>
        <v>54</v>
      </c>
      <c r="I41" s="83">
        <f t="shared" si="20"/>
        <v>54</v>
      </c>
      <c r="J41" s="83">
        <f t="shared" si="20"/>
        <v>54</v>
      </c>
      <c r="K41" s="83">
        <f t="shared" si="20"/>
        <v>54</v>
      </c>
      <c r="L41" s="83">
        <f t="shared" si="20"/>
        <v>54</v>
      </c>
      <c r="M41" s="83">
        <f t="shared" si="20"/>
        <v>54</v>
      </c>
      <c r="N41" s="83">
        <f t="shared" si="20"/>
        <v>54</v>
      </c>
      <c r="O41" s="83">
        <f t="shared" si="20"/>
        <v>54</v>
      </c>
      <c r="P41" s="83">
        <f t="shared" si="20"/>
        <v>54</v>
      </c>
      <c r="Q41" s="83">
        <f t="shared" si="20"/>
        <v>54</v>
      </c>
      <c r="R41" s="83">
        <f t="shared" si="20"/>
        <v>54</v>
      </c>
      <c r="S41" s="83"/>
      <c r="T41" s="83"/>
      <c r="U41" s="83"/>
      <c r="V41" s="94"/>
      <c r="W41" s="134"/>
      <c r="X41" s="134"/>
      <c r="Y41" s="83">
        <f t="shared" ref="Y41:AD41" si="21">SUM(Y39:Y40)</f>
        <v>54</v>
      </c>
      <c r="Z41" s="83">
        <f t="shared" si="21"/>
        <v>54</v>
      </c>
      <c r="AA41" s="83">
        <f t="shared" si="21"/>
        <v>54</v>
      </c>
      <c r="AB41" s="83">
        <f t="shared" si="21"/>
        <v>54</v>
      </c>
      <c r="AC41" s="83">
        <f t="shared" si="21"/>
        <v>54</v>
      </c>
      <c r="AD41" s="83">
        <f t="shared" si="21"/>
        <v>54</v>
      </c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752">
        <f>SUM(E41:AV41)</f>
        <v>1080</v>
      </c>
      <c r="AX41" s="753"/>
    </row>
    <row r="42" spans="1:50" ht="13.5" thickTop="1"/>
  </sheetData>
  <mergeCells count="47">
    <mergeCell ref="AX1:AX6"/>
    <mergeCell ref="E2:AV2"/>
    <mergeCell ref="E4:AV4"/>
    <mergeCell ref="V5:W5"/>
    <mergeCell ref="V6:W6"/>
    <mergeCell ref="A1:A6"/>
    <mergeCell ref="B1:B6"/>
    <mergeCell ref="C1:C6"/>
    <mergeCell ref="D1:D6"/>
    <mergeCell ref="AW1:AW6"/>
    <mergeCell ref="A7:A41"/>
    <mergeCell ref="B7:B8"/>
    <mergeCell ref="C7:C8"/>
    <mergeCell ref="B9:B10"/>
    <mergeCell ref="C9:C10"/>
    <mergeCell ref="B11:B12"/>
    <mergeCell ref="C11:C12"/>
    <mergeCell ref="B13:B14"/>
    <mergeCell ref="C13:C14"/>
    <mergeCell ref="B17:B18"/>
    <mergeCell ref="C17:C18"/>
    <mergeCell ref="B19:B20"/>
    <mergeCell ref="C19:C20"/>
    <mergeCell ref="B15:B16"/>
    <mergeCell ref="C15:C16"/>
    <mergeCell ref="B21:B22"/>
    <mergeCell ref="C21:C22"/>
    <mergeCell ref="B23:B24"/>
    <mergeCell ref="C23:C24"/>
    <mergeCell ref="B25:B26"/>
    <mergeCell ref="C25:C26"/>
    <mergeCell ref="B27:B28"/>
    <mergeCell ref="C27:C28"/>
    <mergeCell ref="B29:B30"/>
    <mergeCell ref="C29:C30"/>
    <mergeCell ref="B31:B32"/>
    <mergeCell ref="C31:C32"/>
    <mergeCell ref="B33:B34"/>
    <mergeCell ref="C33:C34"/>
    <mergeCell ref="B41:D41"/>
    <mergeCell ref="AW41:AX41"/>
    <mergeCell ref="B35:B36"/>
    <mergeCell ref="C35:C36"/>
    <mergeCell ref="B37:B38"/>
    <mergeCell ref="C37:C38"/>
    <mergeCell ref="B39:D39"/>
    <mergeCell ref="B40:D40"/>
  </mergeCell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M54"/>
  <sheetViews>
    <sheetView topLeftCell="J1" zoomScale="80" zoomScaleNormal="80" workbookViewId="0">
      <selection activeCell="BE6" sqref="BE6"/>
    </sheetView>
  </sheetViews>
  <sheetFormatPr defaultRowHeight="12.75"/>
  <cols>
    <col min="3" max="3" width="39.5703125" customWidth="1"/>
    <col min="5" max="17" width="4.42578125" customWidth="1"/>
    <col min="18" max="20" width="3.7109375" customWidth="1"/>
    <col min="21" max="21" width="3.85546875" customWidth="1"/>
    <col min="22" max="22" width="3" customWidth="1"/>
    <col min="23" max="23" width="3.7109375" customWidth="1"/>
    <col min="24" max="24" width="2.42578125" customWidth="1"/>
    <col min="25" max="25" width="3.7109375" customWidth="1"/>
    <col min="26" max="38" width="4.42578125" customWidth="1"/>
    <col min="39" max="49" width="3.7109375" customWidth="1"/>
    <col min="50" max="50" width="4.28515625" customWidth="1"/>
    <col min="51" max="53" width="3.7109375" customWidth="1"/>
    <col min="54" max="54" width="2.5703125" customWidth="1"/>
    <col min="55" max="57" width="3.7109375" customWidth="1"/>
    <col min="58" max="58" width="3.42578125" customWidth="1"/>
    <col min="59" max="59" width="3.140625" customWidth="1"/>
    <col min="60" max="60" width="5.42578125" customWidth="1"/>
    <col min="61" max="61" width="5.28515625" customWidth="1"/>
    <col min="62" max="62" width="3" customWidth="1"/>
    <col min="63" max="63" width="4.28515625" customWidth="1"/>
    <col min="64" max="64" width="5.85546875" customWidth="1"/>
  </cols>
  <sheetData>
    <row r="1" spans="1:65" ht="93">
      <c r="A1" s="759" t="s">
        <v>0</v>
      </c>
      <c r="B1" s="762" t="s">
        <v>1</v>
      </c>
      <c r="C1" s="765" t="s">
        <v>2</v>
      </c>
      <c r="D1" s="797" t="s">
        <v>3</v>
      </c>
      <c r="E1" s="306" t="s">
        <v>260</v>
      </c>
      <c r="F1" s="52" t="s">
        <v>261</v>
      </c>
      <c r="G1" s="52" t="s">
        <v>80</v>
      </c>
      <c r="H1" s="52" t="s">
        <v>262</v>
      </c>
      <c r="I1" s="51" t="s">
        <v>263</v>
      </c>
      <c r="J1" s="52" t="s">
        <v>85</v>
      </c>
      <c r="K1" s="52" t="s">
        <v>264</v>
      </c>
      <c r="L1" s="52" t="s">
        <v>265</v>
      </c>
      <c r="M1" s="52" t="s">
        <v>266</v>
      </c>
      <c r="N1" s="52" t="s">
        <v>317</v>
      </c>
      <c r="O1" s="52" t="s">
        <v>318</v>
      </c>
      <c r="P1" s="553" t="s">
        <v>319</v>
      </c>
      <c r="Q1" s="52" t="s">
        <v>91</v>
      </c>
      <c r="R1" s="52" t="s">
        <v>269</v>
      </c>
      <c r="S1" s="51" t="s">
        <v>270</v>
      </c>
      <c r="T1" s="52" t="s">
        <v>271</v>
      </c>
      <c r="U1" s="52" t="s">
        <v>272</v>
      </c>
      <c r="V1" s="52" t="s">
        <v>273</v>
      </c>
      <c r="W1" s="51" t="s">
        <v>97</v>
      </c>
      <c r="X1" s="52" t="s">
        <v>274</v>
      </c>
      <c r="Y1" s="52" t="s">
        <v>275</v>
      </c>
      <c r="Z1" s="52" t="s">
        <v>276</v>
      </c>
      <c r="AA1" s="52" t="s">
        <v>277</v>
      </c>
      <c r="AB1" s="51" t="s">
        <v>278</v>
      </c>
      <c r="AC1" s="52" t="s">
        <v>314</v>
      </c>
      <c r="AD1" s="52" t="s">
        <v>315</v>
      </c>
      <c r="AE1" s="52" t="s">
        <v>316</v>
      </c>
      <c r="AF1" s="51" t="s">
        <v>282</v>
      </c>
      <c r="AG1" s="52" t="s">
        <v>283</v>
      </c>
      <c r="AH1" s="52" t="s">
        <v>284</v>
      </c>
      <c r="AI1" s="52" t="s">
        <v>285</v>
      </c>
      <c r="AJ1" s="51" t="s">
        <v>286</v>
      </c>
      <c r="AK1" s="52" t="s">
        <v>287</v>
      </c>
      <c r="AL1" s="52" t="s">
        <v>288</v>
      </c>
      <c r="AM1" s="52" t="s">
        <v>289</v>
      </c>
      <c r="AN1" s="51" t="s">
        <v>290</v>
      </c>
      <c r="AO1" s="52" t="s">
        <v>291</v>
      </c>
      <c r="AP1" s="52" t="s">
        <v>292</v>
      </c>
      <c r="AQ1" s="52" t="s">
        <v>293</v>
      </c>
      <c r="AR1" s="52" t="s">
        <v>321</v>
      </c>
      <c r="AS1" s="553" t="s">
        <v>322</v>
      </c>
      <c r="AT1" s="51" t="s">
        <v>320</v>
      </c>
      <c r="AU1" s="552" t="s">
        <v>323</v>
      </c>
      <c r="AV1" s="52" t="s">
        <v>296</v>
      </c>
      <c r="AW1" s="52" t="s">
        <v>297</v>
      </c>
      <c r="AX1" s="52" t="s">
        <v>298</v>
      </c>
      <c r="AY1" s="51" t="s">
        <v>324</v>
      </c>
      <c r="AZ1" s="553" t="s">
        <v>335</v>
      </c>
      <c r="BA1" s="553" t="s">
        <v>325</v>
      </c>
      <c r="BB1" s="52" t="s">
        <v>326</v>
      </c>
      <c r="BC1" s="553" t="s">
        <v>327</v>
      </c>
      <c r="BD1" s="52" t="s">
        <v>302</v>
      </c>
      <c r="BE1" s="52" t="s">
        <v>303</v>
      </c>
      <c r="BF1" s="52" t="s">
        <v>304</v>
      </c>
      <c r="BG1" s="52" t="s">
        <v>305</v>
      </c>
      <c r="BH1" s="52" t="s">
        <v>306</v>
      </c>
      <c r="BI1" s="52" t="s">
        <v>307</v>
      </c>
      <c r="BJ1" s="53" t="s">
        <v>132</v>
      </c>
      <c r="BK1" s="556" t="s">
        <v>78</v>
      </c>
      <c r="BL1" s="554" t="s">
        <v>77</v>
      </c>
    </row>
    <row r="2" spans="1:65">
      <c r="A2" s="760"/>
      <c r="B2" s="763"/>
      <c r="C2" s="766"/>
      <c r="D2" s="798"/>
      <c r="E2" s="704" t="s">
        <v>16</v>
      </c>
      <c r="F2" s="704"/>
      <c r="G2" s="704"/>
      <c r="H2" s="704"/>
      <c r="I2" s="704"/>
      <c r="J2" s="704"/>
      <c r="K2" s="704"/>
      <c r="L2" s="704"/>
      <c r="M2" s="704"/>
      <c r="N2" s="704"/>
      <c r="O2" s="704"/>
      <c r="P2" s="704"/>
      <c r="Q2" s="704"/>
      <c r="R2" s="704"/>
      <c r="S2" s="704"/>
      <c r="T2" s="704"/>
      <c r="U2" s="704"/>
      <c r="V2" s="704"/>
      <c r="W2" s="704"/>
      <c r="X2" s="704"/>
      <c r="Y2" s="704"/>
      <c r="Z2" s="704"/>
      <c r="AA2" s="704"/>
      <c r="AB2" s="704"/>
      <c r="AC2" s="704"/>
      <c r="AD2" s="704"/>
      <c r="AE2" s="704"/>
      <c r="AF2" s="704"/>
      <c r="AG2" s="704"/>
      <c r="AH2" s="704"/>
      <c r="AI2" s="704"/>
      <c r="AJ2" s="704"/>
      <c r="AK2" s="704"/>
      <c r="AL2" s="704"/>
      <c r="AM2" s="704"/>
      <c r="AN2" s="704"/>
      <c r="AO2" s="704"/>
      <c r="AP2" s="704"/>
      <c r="AQ2" s="704"/>
      <c r="AR2" s="704"/>
      <c r="AS2" s="704"/>
      <c r="AT2" s="704"/>
      <c r="AU2" s="704"/>
      <c r="AV2" s="704"/>
      <c r="AW2" s="704"/>
      <c r="AX2" s="704"/>
      <c r="AY2" s="704"/>
      <c r="AZ2" s="704"/>
      <c r="BA2" s="704"/>
      <c r="BB2" s="704"/>
      <c r="BC2" s="704"/>
      <c r="BD2" s="704"/>
      <c r="BE2" s="705"/>
      <c r="BF2" s="557"/>
      <c r="BG2" s="555"/>
    </row>
    <row r="3" spans="1:65">
      <c r="A3" s="760"/>
      <c r="B3" s="763"/>
      <c r="C3" s="766"/>
      <c r="D3" s="798"/>
      <c r="E3" s="280">
        <v>35</v>
      </c>
      <c r="F3" s="18">
        <v>36</v>
      </c>
      <c r="G3" s="18">
        <v>37</v>
      </c>
      <c r="H3" s="18">
        <v>38</v>
      </c>
      <c r="I3" s="18">
        <v>39</v>
      </c>
      <c r="J3" s="18">
        <v>40</v>
      </c>
      <c r="K3" s="18">
        <v>41</v>
      </c>
      <c r="L3" s="19">
        <v>42</v>
      </c>
      <c r="M3" s="19">
        <v>43</v>
      </c>
      <c r="N3" s="19">
        <v>44</v>
      </c>
      <c r="O3" s="19">
        <v>45</v>
      </c>
      <c r="P3" s="549">
        <v>45</v>
      </c>
      <c r="Q3" s="19">
        <v>46</v>
      </c>
      <c r="R3" s="19">
        <v>47</v>
      </c>
      <c r="S3" s="19">
        <v>48</v>
      </c>
      <c r="T3" s="19">
        <v>49</v>
      </c>
      <c r="U3" s="19">
        <v>50</v>
      </c>
      <c r="V3" s="19">
        <v>51</v>
      </c>
      <c r="W3" s="19">
        <v>52</v>
      </c>
      <c r="X3" s="19">
        <v>1</v>
      </c>
      <c r="Y3" s="19">
        <v>2</v>
      </c>
      <c r="Z3" s="19">
        <v>3</v>
      </c>
      <c r="AA3" s="19">
        <v>4</v>
      </c>
      <c r="AB3" s="19">
        <v>5</v>
      </c>
      <c r="AC3" s="19">
        <v>6</v>
      </c>
      <c r="AD3" s="19">
        <v>7</v>
      </c>
      <c r="AE3" s="19">
        <v>8</v>
      </c>
      <c r="AF3" s="19">
        <v>9</v>
      </c>
      <c r="AG3" s="19">
        <v>10</v>
      </c>
      <c r="AH3" s="19">
        <v>11</v>
      </c>
      <c r="AI3" s="19">
        <v>12</v>
      </c>
      <c r="AJ3" s="19">
        <v>13</v>
      </c>
      <c r="AK3" s="19">
        <v>14</v>
      </c>
      <c r="AL3" s="19">
        <v>15</v>
      </c>
      <c r="AM3" s="19">
        <v>16</v>
      </c>
      <c r="AN3" s="19">
        <v>17</v>
      </c>
      <c r="AO3" s="19">
        <v>18</v>
      </c>
      <c r="AP3" s="19">
        <v>19</v>
      </c>
      <c r="AQ3" s="19">
        <v>20</v>
      </c>
      <c r="AR3" s="711">
        <v>21</v>
      </c>
      <c r="AS3" s="712"/>
      <c r="AT3" s="711">
        <v>22</v>
      </c>
      <c r="AU3" s="712"/>
      <c r="AV3" s="19">
        <v>23</v>
      </c>
      <c r="AW3" s="19">
        <v>24</v>
      </c>
      <c r="AX3" s="19">
        <v>25</v>
      </c>
      <c r="AY3" s="711">
        <v>26</v>
      </c>
      <c r="AZ3" s="712"/>
      <c r="BA3" s="711">
        <v>27</v>
      </c>
      <c r="BB3" s="712"/>
      <c r="BC3" s="19">
        <v>28</v>
      </c>
      <c r="BD3" s="19">
        <v>29</v>
      </c>
      <c r="BE3" s="19">
        <v>30</v>
      </c>
      <c r="BF3" s="19">
        <v>31</v>
      </c>
      <c r="BG3" s="19">
        <v>32</v>
      </c>
      <c r="BH3" s="549">
        <v>33</v>
      </c>
      <c r="BI3" s="549">
        <v>34</v>
      </c>
      <c r="BJ3" s="564">
        <v>35</v>
      </c>
    </row>
    <row r="4" spans="1:65">
      <c r="A4" s="760"/>
      <c r="B4" s="763"/>
      <c r="C4" s="766"/>
      <c r="D4" s="798"/>
      <c r="E4" s="704" t="s">
        <v>17</v>
      </c>
      <c r="F4" s="704"/>
      <c r="G4" s="704"/>
      <c r="H4" s="704"/>
      <c r="I4" s="704"/>
      <c r="J4" s="704"/>
      <c r="K4" s="704"/>
      <c r="L4" s="704"/>
      <c r="M4" s="704"/>
      <c r="N4" s="704"/>
      <c r="O4" s="704"/>
      <c r="P4" s="704"/>
      <c r="Q4" s="704"/>
      <c r="R4" s="704"/>
      <c r="S4" s="704"/>
      <c r="T4" s="704"/>
      <c r="U4" s="704"/>
      <c r="V4" s="704"/>
      <c r="W4" s="704"/>
      <c r="X4" s="704"/>
      <c r="Y4" s="704"/>
      <c r="Z4" s="704"/>
      <c r="AA4" s="704"/>
      <c r="AB4" s="704"/>
      <c r="AC4" s="704"/>
      <c r="AD4" s="704"/>
      <c r="AE4" s="704"/>
      <c r="AF4" s="704"/>
      <c r="AG4" s="704"/>
      <c r="AH4" s="704"/>
      <c r="AI4" s="704"/>
      <c r="AJ4" s="704"/>
      <c r="AK4" s="704"/>
      <c r="AL4" s="704"/>
      <c r="AM4" s="704"/>
      <c r="AN4" s="704"/>
      <c r="AO4" s="704"/>
      <c r="AP4" s="704"/>
      <c r="AQ4" s="704"/>
      <c r="AR4" s="704"/>
      <c r="AS4" s="704"/>
      <c r="AT4" s="704"/>
      <c r="AU4" s="704"/>
      <c r="AV4" s="704"/>
      <c r="AW4" s="704"/>
      <c r="AX4" s="704"/>
      <c r="AY4" s="704"/>
      <c r="AZ4" s="704"/>
      <c r="BA4" s="704"/>
      <c r="BB4" s="704"/>
      <c r="BC4" s="704"/>
      <c r="BD4" s="704"/>
      <c r="BE4" s="705"/>
      <c r="BF4" s="557"/>
      <c r="BG4" s="555"/>
    </row>
    <row r="5" spans="1:65" ht="15" thickBot="1">
      <c r="A5" s="760"/>
      <c r="B5" s="763"/>
      <c r="C5" s="766"/>
      <c r="D5" s="798"/>
      <c r="E5" s="280">
        <v>1</v>
      </c>
      <c r="F5" s="18">
        <v>2</v>
      </c>
      <c r="G5" s="18">
        <v>3</v>
      </c>
      <c r="H5" s="18">
        <v>4</v>
      </c>
      <c r="I5" s="18">
        <v>5</v>
      </c>
      <c r="J5" s="18">
        <v>6</v>
      </c>
      <c r="K5" s="18">
        <v>7</v>
      </c>
      <c r="L5" s="19">
        <v>8</v>
      </c>
      <c r="M5" s="19">
        <v>9</v>
      </c>
      <c r="N5" s="19">
        <v>10</v>
      </c>
      <c r="O5" s="19">
        <v>11</v>
      </c>
      <c r="P5" s="549">
        <v>11</v>
      </c>
      <c r="Q5" s="19">
        <v>12</v>
      </c>
      <c r="R5" s="19">
        <v>13</v>
      </c>
      <c r="S5" s="19">
        <v>14</v>
      </c>
      <c r="T5" s="19">
        <v>15</v>
      </c>
      <c r="U5" s="19">
        <v>16</v>
      </c>
      <c r="V5" s="19">
        <v>17</v>
      </c>
      <c r="W5" s="711">
        <v>18</v>
      </c>
      <c r="X5" s="804"/>
      <c r="Y5" s="19">
        <v>19</v>
      </c>
      <c r="Z5" s="19">
        <v>20</v>
      </c>
      <c r="AA5" s="19">
        <v>21</v>
      </c>
      <c r="AB5" s="19">
        <v>22</v>
      </c>
      <c r="AC5" s="19">
        <v>23</v>
      </c>
      <c r="AD5" s="19">
        <v>24</v>
      </c>
      <c r="AE5" s="19">
        <v>25</v>
      </c>
      <c r="AF5" s="19">
        <v>26</v>
      </c>
      <c r="AG5" s="19">
        <v>27</v>
      </c>
      <c r="AH5" s="19">
        <v>28</v>
      </c>
      <c r="AI5" s="19">
        <v>29</v>
      </c>
      <c r="AJ5" s="19">
        <v>30</v>
      </c>
      <c r="AK5" s="19">
        <v>31</v>
      </c>
      <c r="AL5" s="19">
        <v>32</v>
      </c>
      <c r="AM5" s="19">
        <v>33</v>
      </c>
      <c r="AN5" s="19">
        <v>34</v>
      </c>
      <c r="AO5" s="19">
        <v>35</v>
      </c>
      <c r="AP5" s="19">
        <v>36</v>
      </c>
      <c r="AQ5" s="19">
        <v>37</v>
      </c>
      <c r="AR5" s="711">
        <v>38</v>
      </c>
      <c r="AS5" s="712"/>
      <c r="AT5" s="711">
        <v>39</v>
      </c>
      <c r="AU5" s="712"/>
      <c r="AV5" s="19">
        <v>40</v>
      </c>
      <c r="AW5" s="19">
        <v>41</v>
      </c>
      <c r="AX5" s="19">
        <v>42</v>
      </c>
      <c r="AY5" s="806">
        <v>43</v>
      </c>
      <c r="AZ5" s="712"/>
      <c r="BA5" s="806">
        <v>44</v>
      </c>
      <c r="BB5" s="712"/>
      <c r="BC5" s="560">
        <v>45</v>
      </c>
      <c r="BD5" s="560">
        <v>46</v>
      </c>
      <c r="BE5" s="560">
        <v>47</v>
      </c>
      <c r="BF5" s="560">
        <v>48</v>
      </c>
      <c r="BG5" s="560">
        <v>49</v>
      </c>
      <c r="BH5" s="560">
        <v>50</v>
      </c>
      <c r="BI5" s="560">
        <v>51</v>
      </c>
      <c r="BJ5" s="561">
        <v>52</v>
      </c>
      <c r="BK5" s="557">
        <v>52</v>
      </c>
      <c r="BL5" s="555"/>
    </row>
    <row r="6" spans="1:65" ht="13.5" thickBot="1">
      <c r="A6" s="761"/>
      <c r="B6" s="796"/>
      <c r="C6" s="767"/>
      <c r="D6" s="799"/>
      <c r="E6" s="307" t="s">
        <v>198</v>
      </c>
      <c r="F6" s="49" t="s">
        <v>199</v>
      </c>
      <c r="G6" s="49" t="s">
        <v>198</v>
      </c>
      <c r="H6" s="49" t="s">
        <v>199</v>
      </c>
      <c r="I6" s="49" t="s">
        <v>198</v>
      </c>
      <c r="J6" s="49" t="s">
        <v>199</v>
      </c>
      <c r="K6" s="49" t="s">
        <v>198</v>
      </c>
      <c r="L6" s="50" t="s">
        <v>199</v>
      </c>
      <c r="M6" s="50" t="s">
        <v>198</v>
      </c>
      <c r="N6" s="50" t="s">
        <v>199</v>
      </c>
      <c r="O6" s="50" t="s">
        <v>198</v>
      </c>
      <c r="P6" s="551" t="s">
        <v>198</v>
      </c>
      <c r="Q6" s="50" t="s">
        <v>199</v>
      </c>
      <c r="R6" s="50" t="s">
        <v>198</v>
      </c>
      <c r="S6" s="50" t="s">
        <v>199</v>
      </c>
      <c r="T6" s="50" t="s">
        <v>198</v>
      </c>
      <c r="U6" s="50" t="s">
        <v>199</v>
      </c>
      <c r="V6" s="236" t="s">
        <v>198</v>
      </c>
      <c r="W6" s="770" t="s">
        <v>199</v>
      </c>
      <c r="X6" s="805"/>
      <c r="Y6" s="236" t="s">
        <v>198</v>
      </c>
      <c r="Z6" s="35" t="s">
        <v>199</v>
      </c>
      <c r="AA6" s="35" t="s">
        <v>198</v>
      </c>
      <c r="AB6" s="35" t="s">
        <v>199</v>
      </c>
      <c r="AC6" s="35" t="s">
        <v>198</v>
      </c>
      <c r="AD6" s="35" t="s">
        <v>199</v>
      </c>
      <c r="AE6" s="35" t="s">
        <v>198</v>
      </c>
      <c r="AF6" s="35" t="s">
        <v>199</v>
      </c>
      <c r="AG6" s="35" t="s">
        <v>198</v>
      </c>
      <c r="AH6" s="35" t="s">
        <v>199</v>
      </c>
      <c r="AI6" s="35" t="s">
        <v>198</v>
      </c>
      <c r="AJ6" s="35" t="s">
        <v>199</v>
      </c>
      <c r="AK6" s="35" t="s">
        <v>198</v>
      </c>
      <c r="AL6" s="35" t="s">
        <v>199</v>
      </c>
      <c r="AM6" s="35" t="s">
        <v>198</v>
      </c>
      <c r="AN6" s="35" t="s">
        <v>199</v>
      </c>
      <c r="AO6" s="35" t="s">
        <v>198</v>
      </c>
      <c r="AP6" s="550" t="s">
        <v>199</v>
      </c>
      <c r="AQ6" s="550" t="s">
        <v>198</v>
      </c>
      <c r="AR6" s="800" t="s">
        <v>199</v>
      </c>
      <c r="AS6" s="801"/>
      <c r="AT6" s="800" t="s">
        <v>198</v>
      </c>
      <c r="AU6" s="801"/>
      <c r="AV6" s="35" t="s">
        <v>199</v>
      </c>
      <c r="AW6" s="35" t="s">
        <v>198</v>
      </c>
      <c r="AX6" s="305" t="s">
        <v>199</v>
      </c>
      <c r="AY6" s="711" t="s">
        <v>198</v>
      </c>
      <c r="AZ6" s="712"/>
      <c r="BA6" s="802" t="s">
        <v>199</v>
      </c>
      <c r="BB6" s="803"/>
      <c r="BC6" s="561" t="s">
        <v>198</v>
      </c>
      <c r="BD6" s="561" t="s">
        <v>199</v>
      </c>
      <c r="BE6" s="559" t="s">
        <v>198</v>
      </c>
      <c r="BF6" s="561" t="s">
        <v>199</v>
      </c>
      <c r="BG6" s="562" t="s">
        <v>198</v>
      </c>
      <c r="BH6" s="562" t="s">
        <v>199</v>
      </c>
      <c r="BI6" s="562" t="s">
        <v>198</v>
      </c>
      <c r="BJ6" s="563" t="s">
        <v>199</v>
      </c>
      <c r="BK6" s="558"/>
      <c r="BL6" s="547"/>
      <c r="BM6" s="308"/>
    </row>
    <row r="7" spans="1:65" ht="13.5" thickBot="1">
      <c r="A7" s="496"/>
      <c r="B7" s="661" t="s">
        <v>158</v>
      </c>
      <c r="C7" s="578" t="s">
        <v>236</v>
      </c>
      <c r="D7" s="304" t="s">
        <v>21</v>
      </c>
      <c r="E7" s="324">
        <f>SUM(E9+E11+E13)</f>
        <v>10</v>
      </c>
      <c r="F7" s="324">
        <f t="shared" ref="F7:V7" si="0">SUM(F9+F11+F13)</f>
        <v>8</v>
      </c>
      <c r="G7" s="324">
        <f t="shared" si="0"/>
        <v>10</v>
      </c>
      <c r="H7" s="324">
        <f t="shared" si="0"/>
        <v>8</v>
      </c>
      <c r="I7" s="328" t="s">
        <v>311</v>
      </c>
      <c r="J7" s="328" t="s">
        <v>311</v>
      </c>
      <c r="K7" s="328" t="s">
        <v>311</v>
      </c>
      <c r="L7" s="328" t="s">
        <v>311</v>
      </c>
      <c r="M7" s="328" t="s">
        <v>311</v>
      </c>
      <c r="N7" s="329" t="s">
        <v>310</v>
      </c>
      <c r="O7" s="325" t="s">
        <v>308</v>
      </c>
      <c r="P7" s="548">
        <v>8</v>
      </c>
      <c r="Q7" s="324">
        <v>10</v>
      </c>
      <c r="R7" s="324">
        <f t="shared" si="0"/>
        <v>8</v>
      </c>
      <c r="S7" s="324">
        <f t="shared" si="0"/>
        <v>10</v>
      </c>
      <c r="T7" s="324">
        <f t="shared" si="0"/>
        <v>8</v>
      </c>
      <c r="U7" s="324">
        <f t="shared" si="0"/>
        <v>10</v>
      </c>
      <c r="V7" s="324">
        <f t="shared" si="0"/>
        <v>8</v>
      </c>
      <c r="W7" s="324">
        <f t="shared" ref="W7" si="1">SUM(W9+W11+W13)</f>
        <v>10</v>
      </c>
      <c r="X7" s="326"/>
      <c r="Y7" s="326"/>
      <c r="Z7" s="327">
        <v>4</v>
      </c>
      <c r="AA7" s="327">
        <v>4</v>
      </c>
      <c r="AB7" s="327">
        <v>4</v>
      </c>
      <c r="AC7" s="327">
        <v>4</v>
      </c>
      <c r="AD7" s="327">
        <v>4</v>
      </c>
      <c r="AE7" s="327">
        <v>4</v>
      </c>
      <c r="AF7" s="327">
        <v>4</v>
      </c>
      <c r="AG7" s="327">
        <v>4</v>
      </c>
      <c r="AH7" s="327">
        <v>4</v>
      </c>
      <c r="AI7" s="327">
        <v>4</v>
      </c>
      <c r="AJ7" s="327">
        <v>4</v>
      </c>
      <c r="AK7" s="327">
        <v>4</v>
      </c>
      <c r="AL7" s="327">
        <v>4</v>
      </c>
      <c r="AM7" s="327">
        <v>4</v>
      </c>
      <c r="AN7" s="327">
        <v>4</v>
      </c>
      <c r="AO7" s="327">
        <v>4</v>
      </c>
      <c r="AP7" s="327">
        <v>4</v>
      </c>
      <c r="AQ7" s="327">
        <v>4</v>
      </c>
      <c r="AR7" s="327">
        <v>4</v>
      </c>
      <c r="AS7" s="325"/>
      <c r="AT7" s="325"/>
      <c r="AU7" s="328" t="s">
        <v>311</v>
      </c>
      <c r="AV7" s="328" t="s">
        <v>311</v>
      </c>
      <c r="AW7" s="328" t="s">
        <v>311</v>
      </c>
      <c r="AX7" s="328" t="s">
        <v>311</v>
      </c>
      <c r="AY7" s="328" t="s">
        <v>311</v>
      </c>
      <c r="AZ7" s="329" t="s">
        <v>310</v>
      </c>
      <c r="BA7" s="329" t="s">
        <v>310</v>
      </c>
      <c r="BB7" s="325"/>
      <c r="BC7" s="330"/>
      <c r="BD7" s="330"/>
      <c r="BE7" s="330"/>
      <c r="BF7" s="330"/>
      <c r="BG7" s="331"/>
      <c r="BH7" s="331"/>
      <c r="BI7" s="331"/>
      <c r="BJ7" s="341"/>
      <c r="BK7" s="332">
        <f>SUM(E7:AM7)</f>
        <v>164</v>
      </c>
      <c r="BL7" s="333"/>
      <c r="BM7" s="308"/>
    </row>
    <row r="8" spans="1:65" ht="13.5" thickBot="1">
      <c r="A8" s="791" t="s">
        <v>196</v>
      </c>
      <c r="B8" s="658"/>
      <c r="C8" s="579"/>
      <c r="D8" s="303" t="s">
        <v>22</v>
      </c>
      <c r="E8" s="334">
        <f>SUM(E10+E12+E14)</f>
        <v>0</v>
      </c>
      <c r="F8" s="334">
        <f t="shared" ref="F8:V8" si="2">SUM(F10+F12+F14)</f>
        <v>0</v>
      </c>
      <c r="G8" s="334">
        <f t="shared" si="2"/>
        <v>0</v>
      </c>
      <c r="H8" s="334">
        <f t="shared" si="2"/>
        <v>0</v>
      </c>
      <c r="I8" s="338" t="s">
        <v>311</v>
      </c>
      <c r="J8" s="338" t="s">
        <v>311</v>
      </c>
      <c r="K8" s="338" t="s">
        <v>311</v>
      </c>
      <c r="L8" s="338" t="s">
        <v>311</v>
      </c>
      <c r="M8" s="338" t="s">
        <v>311</v>
      </c>
      <c r="N8" s="339" t="s">
        <v>310</v>
      </c>
      <c r="O8" s="335"/>
      <c r="P8" s="334"/>
      <c r="Q8" s="334"/>
      <c r="R8" s="334">
        <f t="shared" si="2"/>
        <v>0</v>
      </c>
      <c r="S8" s="334">
        <f t="shared" si="2"/>
        <v>0</v>
      </c>
      <c r="T8" s="334">
        <f t="shared" si="2"/>
        <v>0</v>
      </c>
      <c r="U8" s="334">
        <f t="shared" si="2"/>
        <v>0</v>
      </c>
      <c r="V8" s="334">
        <f t="shared" si="2"/>
        <v>0</v>
      </c>
      <c r="W8" s="334">
        <f t="shared" ref="W8" si="3">SUM(W10+W12+W14)</f>
        <v>0</v>
      </c>
      <c r="X8" s="336"/>
      <c r="Y8" s="336"/>
      <c r="Z8" s="337">
        <v>2</v>
      </c>
      <c r="AA8" s="337">
        <v>2</v>
      </c>
      <c r="AB8" s="337">
        <v>2</v>
      </c>
      <c r="AC8" s="337">
        <v>2</v>
      </c>
      <c r="AD8" s="337">
        <v>2</v>
      </c>
      <c r="AE8" s="337">
        <v>2</v>
      </c>
      <c r="AF8" s="337">
        <v>2</v>
      </c>
      <c r="AG8" s="337">
        <v>2</v>
      </c>
      <c r="AH8" s="337">
        <v>2</v>
      </c>
      <c r="AI8" s="337">
        <v>2</v>
      </c>
      <c r="AJ8" s="337">
        <v>2</v>
      </c>
      <c r="AK8" s="337">
        <v>2</v>
      </c>
      <c r="AL8" s="337">
        <v>2</v>
      </c>
      <c r="AM8" s="337">
        <v>2</v>
      </c>
      <c r="AN8" s="337">
        <v>2</v>
      </c>
      <c r="AO8" s="337">
        <v>2</v>
      </c>
      <c r="AP8" s="337">
        <v>2</v>
      </c>
      <c r="AQ8" s="337">
        <v>2</v>
      </c>
      <c r="AR8" s="337">
        <v>2</v>
      </c>
      <c r="AS8" s="340"/>
      <c r="AT8" s="340"/>
      <c r="AU8" s="338" t="s">
        <v>311</v>
      </c>
      <c r="AV8" s="338" t="s">
        <v>311</v>
      </c>
      <c r="AW8" s="338" t="s">
        <v>311</v>
      </c>
      <c r="AX8" s="338" t="s">
        <v>311</v>
      </c>
      <c r="AY8" s="338" t="s">
        <v>311</v>
      </c>
      <c r="AZ8" s="339" t="s">
        <v>310</v>
      </c>
      <c r="BA8" s="339" t="s">
        <v>310</v>
      </c>
      <c r="BB8" s="340"/>
      <c r="BC8" s="341"/>
      <c r="BD8" s="341"/>
      <c r="BE8" s="341"/>
      <c r="BF8" s="341"/>
      <c r="BG8" s="336"/>
      <c r="BH8" s="336"/>
      <c r="BI8" s="336"/>
      <c r="BJ8" s="352"/>
      <c r="BK8" s="342"/>
      <c r="BL8" s="343">
        <v>84</v>
      </c>
      <c r="BM8" s="308"/>
    </row>
    <row r="9" spans="1:65" ht="13.5" thickBot="1">
      <c r="A9" s="791"/>
      <c r="B9" s="690" t="s">
        <v>159</v>
      </c>
      <c r="C9" s="625" t="s">
        <v>160</v>
      </c>
      <c r="D9" s="95" t="s">
        <v>21</v>
      </c>
      <c r="E9" s="344">
        <v>6</v>
      </c>
      <c r="F9" s="344">
        <v>4</v>
      </c>
      <c r="G9" s="344">
        <v>6</v>
      </c>
      <c r="H9" s="344">
        <v>4</v>
      </c>
      <c r="I9" s="349" t="s">
        <v>311</v>
      </c>
      <c r="J9" s="349" t="s">
        <v>311</v>
      </c>
      <c r="K9" s="349" t="s">
        <v>311</v>
      </c>
      <c r="L9" s="349" t="s">
        <v>311</v>
      </c>
      <c r="M9" s="349" t="s">
        <v>311</v>
      </c>
      <c r="N9" s="350" t="s">
        <v>310</v>
      </c>
      <c r="O9" s="345"/>
      <c r="P9" s="344">
        <v>4</v>
      </c>
      <c r="Q9" s="344">
        <v>6</v>
      </c>
      <c r="R9" s="344">
        <v>4</v>
      </c>
      <c r="S9" s="344">
        <v>6</v>
      </c>
      <c r="T9" s="344">
        <v>4</v>
      </c>
      <c r="U9" s="344">
        <v>6</v>
      </c>
      <c r="V9" s="344">
        <v>4</v>
      </c>
      <c r="W9" s="344">
        <v>6</v>
      </c>
      <c r="X9" s="346"/>
      <c r="Y9" s="346"/>
      <c r="Z9" s="347"/>
      <c r="AA9" s="347"/>
      <c r="AB9" s="347"/>
      <c r="AC9" s="347"/>
      <c r="AD9" s="348"/>
      <c r="AE9" s="348"/>
      <c r="AF9" s="348"/>
      <c r="AG9" s="348"/>
      <c r="AH9" s="348"/>
      <c r="AI9" s="344"/>
      <c r="AJ9" s="344"/>
      <c r="AK9" s="344"/>
      <c r="AL9" s="344"/>
      <c r="AM9" s="348"/>
      <c r="AN9" s="344"/>
      <c r="AO9" s="348"/>
      <c r="AP9" s="344"/>
      <c r="AQ9" s="344"/>
      <c r="AR9" s="344"/>
      <c r="AS9" s="351"/>
      <c r="AT9" s="351"/>
      <c r="AU9" s="349" t="s">
        <v>311</v>
      </c>
      <c r="AV9" s="349" t="s">
        <v>311</v>
      </c>
      <c r="AW9" s="349" t="s">
        <v>311</v>
      </c>
      <c r="AX9" s="349" t="s">
        <v>311</v>
      </c>
      <c r="AY9" s="349" t="s">
        <v>311</v>
      </c>
      <c r="AZ9" s="350" t="s">
        <v>310</v>
      </c>
      <c r="BA9" s="350" t="s">
        <v>310</v>
      </c>
      <c r="BB9" s="351"/>
      <c r="BC9" s="352"/>
      <c r="BD9" s="352"/>
      <c r="BE9" s="352"/>
      <c r="BF9" s="352"/>
      <c r="BG9" s="346"/>
      <c r="BH9" s="346"/>
      <c r="BI9" s="346"/>
      <c r="BJ9" s="341"/>
      <c r="BK9" s="353">
        <f>SUM(E9:BG9)</f>
        <v>60</v>
      </c>
      <c r="BL9" s="354"/>
    </row>
    <row r="10" spans="1:65" ht="13.5" thickBot="1">
      <c r="A10" s="791"/>
      <c r="B10" s="570"/>
      <c r="C10" s="572"/>
      <c r="D10" s="35" t="s">
        <v>22</v>
      </c>
      <c r="E10" s="355"/>
      <c r="F10" s="355"/>
      <c r="G10" s="355"/>
      <c r="H10" s="355"/>
      <c r="I10" s="328" t="s">
        <v>311</v>
      </c>
      <c r="J10" s="328" t="s">
        <v>311</v>
      </c>
      <c r="K10" s="328" t="s">
        <v>311</v>
      </c>
      <c r="L10" s="328" t="s">
        <v>311</v>
      </c>
      <c r="M10" s="328" t="s">
        <v>311</v>
      </c>
      <c r="N10" s="329" t="s">
        <v>310</v>
      </c>
      <c r="O10" s="335"/>
      <c r="P10" s="355"/>
      <c r="Q10" s="355"/>
      <c r="R10" s="355"/>
      <c r="S10" s="355"/>
      <c r="T10" s="355"/>
      <c r="U10" s="355"/>
      <c r="V10" s="355"/>
      <c r="W10" s="355"/>
      <c r="X10" s="336"/>
      <c r="Y10" s="336"/>
      <c r="Z10" s="356"/>
      <c r="AA10" s="356"/>
      <c r="AB10" s="356"/>
      <c r="AC10" s="356"/>
      <c r="AD10" s="357"/>
      <c r="AE10" s="357"/>
      <c r="AF10" s="357"/>
      <c r="AG10" s="357"/>
      <c r="AH10" s="357"/>
      <c r="AI10" s="358"/>
      <c r="AJ10" s="358"/>
      <c r="AK10" s="359"/>
      <c r="AL10" s="359"/>
      <c r="AM10" s="357"/>
      <c r="AN10" s="359"/>
      <c r="AO10" s="357"/>
      <c r="AP10" s="358"/>
      <c r="AQ10" s="359"/>
      <c r="AR10" s="358"/>
      <c r="AS10" s="340"/>
      <c r="AT10" s="340"/>
      <c r="AU10" s="328" t="s">
        <v>311</v>
      </c>
      <c r="AV10" s="328" t="s">
        <v>311</v>
      </c>
      <c r="AW10" s="328" t="s">
        <v>311</v>
      </c>
      <c r="AX10" s="328" t="s">
        <v>311</v>
      </c>
      <c r="AY10" s="328" t="s">
        <v>311</v>
      </c>
      <c r="AZ10" s="329" t="s">
        <v>310</v>
      </c>
      <c r="BA10" s="329" t="s">
        <v>310</v>
      </c>
      <c r="BB10" s="340"/>
      <c r="BC10" s="341"/>
      <c r="BD10" s="341"/>
      <c r="BE10" s="341"/>
      <c r="BF10" s="341"/>
      <c r="BG10" s="336"/>
      <c r="BH10" s="336"/>
      <c r="BI10" s="336"/>
      <c r="BJ10" s="366"/>
      <c r="BK10" s="358"/>
      <c r="BL10" s="360">
        <f>SUM(E10:BK10)</f>
        <v>0</v>
      </c>
    </row>
    <row r="11" spans="1:65" ht="21" customHeight="1" thickBot="1">
      <c r="A11" s="791"/>
      <c r="B11" s="793" t="s">
        <v>162</v>
      </c>
      <c r="C11" s="795" t="s">
        <v>135</v>
      </c>
      <c r="D11" s="28" t="s">
        <v>21</v>
      </c>
      <c r="E11" s="361">
        <v>2</v>
      </c>
      <c r="F11" s="361">
        <v>2</v>
      </c>
      <c r="G11" s="361">
        <v>2</v>
      </c>
      <c r="H11" s="361">
        <v>2</v>
      </c>
      <c r="I11" s="328" t="s">
        <v>311</v>
      </c>
      <c r="J11" s="328" t="s">
        <v>311</v>
      </c>
      <c r="K11" s="328" t="s">
        <v>311</v>
      </c>
      <c r="L11" s="328" t="s">
        <v>311</v>
      </c>
      <c r="M11" s="328" t="s">
        <v>311</v>
      </c>
      <c r="N11" s="329" t="s">
        <v>310</v>
      </c>
      <c r="O11" s="363"/>
      <c r="P11" s="362">
        <v>2</v>
      </c>
      <c r="Q11" s="362">
        <v>2</v>
      </c>
      <c r="R11" s="362">
        <v>2</v>
      </c>
      <c r="S11" s="362">
        <v>2</v>
      </c>
      <c r="T11" s="362">
        <v>2</v>
      </c>
      <c r="U11" s="362">
        <v>2</v>
      </c>
      <c r="V11" s="362">
        <v>2</v>
      </c>
      <c r="W11" s="362">
        <v>2</v>
      </c>
      <c r="X11" s="331"/>
      <c r="Y11" s="331"/>
      <c r="Z11" s="364">
        <v>2</v>
      </c>
      <c r="AA11" s="364">
        <v>2</v>
      </c>
      <c r="AB11" s="364">
        <v>2</v>
      </c>
      <c r="AC11" s="364">
        <v>2</v>
      </c>
      <c r="AD11" s="364">
        <v>2</v>
      </c>
      <c r="AE11" s="364">
        <v>2</v>
      </c>
      <c r="AF11" s="364">
        <v>2</v>
      </c>
      <c r="AG11" s="364">
        <v>2</v>
      </c>
      <c r="AH11" s="364">
        <v>2</v>
      </c>
      <c r="AI11" s="364">
        <v>2</v>
      </c>
      <c r="AJ11" s="364">
        <v>2</v>
      </c>
      <c r="AK11" s="364">
        <v>2</v>
      </c>
      <c r="AL11" s="364">
        <v>2</v>
      </c>
      <c r="AM11" s="364">
        <v>2</v>
      </c>
      <c r="AN11" s="364">
        <v>2</v>
      </c>
      <c r="AO11" s="364">
        <v>2</v>
      </c>
      <c r="AP11" s="364">
        <v>2</v>
      </c>
      <c r="AQ11" s="364">
        <v>2</v>
      </c>
      <c r="AR11" s="364">
        <v>2</v>
      </c>
      <c r="AS11" s="365"/>
      <c r="AT11" s="365"/>
      <c r="AU11" s="328" t="s">
        <v>311</v>
      </c>
      <c r="AV11" s="328" t="s">
        <v>311</v>
      </c>
      <c r="AW11" s="328" t="s">
        <v>311</v>
      </c>
      <c r="AX11" s="328" t="s">
        <v>311</v>
      </c>
      <c r="AY11" s="328" t="s">
        <v>311</v>
      </c>
      <c r="AZ11" s="329" t="s">
        <v>310</v>
      </c>
      <c r="BA11" s="329" t="s">
        <v>310</v>
      </c>
      <c r="BB11" s="365"/>
      <c r="BC11" s="366"/>
      <c r="BD11" s="366"/>
      <c r="BE11" s="366"/>
      <c r="BF11" s="366"/>
      <c r="BG11" s="331"/>
      <c r="BH11" s="331"/>
      <c r="BI11" s="331"/>
      <c r="BJ11" s="341"/>
      <c r="BK11" s="353">
        <f>SUM(E11:BG11)</f>
        <v>62</v>
      </c>
      <c r="BL11" s="367"/>
    </row>
    <row r="12" spans="1:65" ht="13.5" thickBot="1">
      <c r="A12" s="791"/>
      <c r="B12" s="794"/>
      <c r="C12" s="790"/>
      <c r="D12" s="35" t="s">
        <v>22</v>
      </c>
      <c r="E12" s="355">
        <v>0</v>
      </c>
      <c r="F12" s="355">
        <v>0</v>
      </c>
      <c r="G12" s="355">
        <v>0</v>
      </c>
      <c r="H12" s="355">
        <v>0</v>
      </c>
      <c r="I12" s="328" t="s">
        <v>311</v>
      </c>
      <c r="J12" s="328" t="s">
        <v>311</v>
      </c>
      <c r="K12" s="328" t="s">
        <v>311</v>
      </c>
      <c r="L12" s="328" t="s">
        <v>311</v>
      </c>
      <c r="M12" s="328" t="s">
        <v>311</v>
      </c>
      <c r="N12" s="329" t="s">
        <v>310</v>
      </c>
      <c r="O12" s="335"/>
      <c r="P12" s="355">
        <v>0</v>
      </c>
      <c r="Q12" s="355"/>
      <c r="R12" s="355">
        <v>0</v>
      </c>
      <c r="S12" s="355">
        <v>0</v>
      </c>
      <c r="T12" s="355">
        <v>0</v>
      </c>
      <c r="U12" s="355">
        <v>0</v>
      </c>
      <c r="V12" s="355">
        <v>0</v>
      </c>
      <c r="W12" s="355">
        <v>0</v>
      </c>
      <c r="X12" s="336"/>
      <c r="Y12" s="336"/>
      <c r="Z12" s="368">
        <v>0</v>
      </c>
      <c r="AA12" s="368">
        <v>0</v>
      </c>
      <c r="AB12" s="368">
        <v>0</v>
      </c>
      <c r="AC12" s="368">
        <v>0</v>
      </c>
      <c r="AD12" s="368">
        <v>0</v>
      </c>
      <c r="AE12" s="368">
        <v>0</v>
      </c>
      <c r="AF12" s="368">
        <v>0</v>
      </c>
      <c r="AG12" s="368">
        <v>0</v>
      </c>
      <c r="AH12" s="368">
        <v>0</v>
      </c>
      <c r="AI12" s="368">
        <v>0</v>
      </c>
      <c r="AJ12" s="368">
        <v>0</v>
      </c>
      <c r="AK12" s="368">
        <v>0</v>
      </c>
      <c r="AL12" s="368">
        <v>0</v>
      </c>
      <c r="AM12" s="368">
        <v>0</v>
      </c>
      <c r="AN12" s="368">
        <v>0</v>
      </c>
      <c r="AO12" s="368">
        <v>0</v>
      </c>
      <c r="AP12" s="368">
        <v>0</v>
      </c>
      <c r="AQ12" s="368">
        <v>0</v>
      </c>
      <c r="AR12" s="368">
        <v>0</v>
      </c>
      <c r="AS12" s="340"/>
      <c r="AT12" s="340"/>
      <c r="AU12" s="328" t="s">
        <v>311</v>
      </c>
      <c r="AV12" s="328" t="s">
        <v>311</v>
      </c>
      <c r="AW12" s="328" t="s">
        <v>311</v>
      </c>
      <c r="AX12" s="328" t="s">
        <v>311</v>
      </c>
      <c r="AY12" s="328" t="s">
        <v>311</v>
      </c>
      <c r="AZ12" s="329" t="s">
        <v>310</v>
      </c>
      <c r="BA12" s="329" t="s">
        <v>310</v>
      </c>
      <c r="BB12" s="340"/>
      <c r="BC12" s="341"/>
      <c r="BD12" s="341"/>
      <c r="BE12" s="341"/>
      <c r="BF12" s="341"/>
      <c r="BG12" s="336"/>
      <c r="BH12" s="336"/>
      <c r="BI12" s="336"/>
      <c r="BJ12" s="366"/>
      <c r="BK12" s="358"/>
      <c r="BL12" s="360">
        <f>SUM(E12:BK12)</f>
        <v>0</v>
      </c>
    </row>
    <row r="13" spans="1:65" ht="13.5" thickBot="1">
      <c r="A13" s="791"/>
      <c r="B13" s="569" t="s">
        <v>164</v>
      </c>
      <c r="C13" s="571" t="s">
        <v>147</v>
      </c>
      <c r="D13" s="28" t="s">
        <v>21</v>
      </c>
      <c r="E13" s="361">
        <v>2</v>
      </c>
      <c r="F13" s="361">
        <v>2</v>
      </c>
      <c r="G13" s="361">
        <v>2</v>
      </c>
      <c r="H13" s="361">
        <v>2</v>
      </c>
      <c r="I13" s="328" t="s">
        <v>311</v>
      </c>
      <c r="J13" s="328" t="s">
        <v>311</v>
      </c>
      <c r="K13" s="328" t="s">
        <v>311</v>
      </c>
      <c r="L13" s="328" t="s">
        <v>311</v>
      </c>
      <c r="M13" s="328" t="s">
        <v>311</v>
      </c>
      <c r="N13" s="329" t="s">
        <v>310</v>
      </c>
      <c r="O13" s="363"/>
      <c r="P13" s="362">
        <v>2</v>
      </c>
      <c r="Q13" s="362">
        <v>2</v>
      </c>
      <c r="R13" s="362">
        <v>2</v>
      </c>
      <c r="S13" s="362">
        <v>2</v>
      </c>
      <c r="T13" s="362">
        <v>2</v>
      </c>
      <c r="U13" s="362">
        <v>2</v>
      </c>
      <c r="V13" s="362">
        <v>2</v>
      </c>
      <c r="W13" s="362">
        <v>2</v>
      </c>
      <c r="X13" s="331"/>
      <c r="Y13" s="331"/>
      <c r="Z13" s="364">
        <v>2</v>
      </c>
      <c r="AA13" s="364">
        <v>2</v>
      </c>
      <c r="AB13" s="364">
        <v>2</v>
      </c>
      <c r="AC13" s="364">
        <v>2</v>
      </c>
      <c r="AD13" s="364">
        <v>2</v>
      </c>
      <c r="AE13" s="364">
        <v>2</v>
      </c>
      <c r="AF13" s="364">
        <v>2</v>
      </c>
      <c r="AG13" s="364">
        <v>2</v>
      </c>
      <c r="AH13" s="364">
        <v>2</v>
      </c>
      <c r="AI13" s="364">
        <v>2</v>
      </c>
      <c r="AJ13" s="364">
        <v>2</v>
      </c>
      <c r="AK13" s="364">
        <v>2</v>
      </c>
      <c r="AL13" s="364">
        <v>2</v>
      </c>
      <c r="AM13" s="362">
        <v>2</v>
      </c>
      <c r="AN13" s="364">
        <v>2</v>
      </c>
      <c r="AO13" s="362">
        <v>2</v>
      </c>
      <c r="AP13" s="364">
        <v>2</v>
      </c>
      <c r="AQ13" s="364">
        <v>2</v>
      </c>
      <c r="AR13" s="364">
        <v>2</v>
      </c>
      <c r="AS13" s="365"/>
      <c r="AT13" s="365"/>
      <c r="AU13" s="328" t="s">
        <v>311</v>
      </c>
      <c r="AV13" s="328" t="s">
        <v>311</v>
      </c>
      <c r="AW13" s="328" t="s">
        <v>311</v>
      </c>
      <c r="AX13" s="328" t="s">
        <v>311</v>
      </c>
      <c r="AY13" s="328" t="s">
        <v>311</v>
      </c>
      <c r="AZ13" s="329" t="s">
        <v>310</v>
      </c>
      <c r="BA13" s="329" t="s">
        <v>310</v>
      </c>
      <c r="BB13" s="365"/>
      <c r="BC13" s="366"/>
      <c r="BD13" s="366"/>
      <c r="BE13" s="366"/>
      <c r="BF13" s="366"/>
      <c r="BG13" s="331"/>
      <c r="BH13" s="331"/>
      <c r="BI13" s="331"/>
      <c r="BJ13" s="341"/>
      <c r="BK13" s="353">
        <f>SUM(E13:BG13)</f>
        <v>62</v>
      </c>
      <c r="BL13" s="367"/>
    </row>
    <row r="14" spans="1:65" ht="13.5" thickBot="1">
      <c r="A14" s="791"/>
      <c r="B14" s="570"/>
      <c r="C14" s="572"/>
      <c r="D14" s="35" t="s">
        <v>22</v>
      </c>
      <c r="E14" s="355"/>
      <c r="F14" s="355"/>
      <c r="G14" s="355"/>
      <c r="H14" s="355"/>
      <c r="I14" s="328" t="s">
        <v>311</v>
      </c>
      <c r="J14" s="328" t="s">
        <v>311</v>
      </c>
      <c r="K14" s="328" t="s">
        <v>311</v>
      </c>
      <c r="L14" s="328" t="s">
        <v>311</v>
      </c>
      <c r="M14" s="328" t="s">
        <v>311</v>
      </c>
      <c r="N14" s="329" t="s">
        <v>310</v>
      </c>
      <c r="O14" s="335"/>
      <c r="P14" s="355"/>
      <c r="Q14" s="355"/>
      <c r="R14" s="355"/>
      <c r="S14" s="355"/>
      <c r="T14" s="355"/>
      <c r="U14" s="355"/>
      <c r="V14" s="355"/>
      <c r="W14" s="355"/>
      <c r="X14" s="336"/>
      <c r="Y14" s="336"/>
      <c r="Z14" s="369"/>
      <c r="AA14" s="369"/>
      <c r="AB14" s="369"/>
      <c r="AC14" s="369"/>
      <c r="AD14" s="369"/>
      <c r="AE14" s="369"/>
      <c r="AF14" s="369"/>
      <c r="AG14" s="369"/>
      <c r="AH14" s="369"/>
      <c r="AI14" s="369"/>
      <c r="AJ14" s="369"/>
      <c r="AK14" s="369"/>
      <c r="AL14" s="369"/>
      <c r="AM14" s="369"/>
      <c r="AN14" s="369"/>
      <c r="AO14" s="369"/>
      <c r="AP14" s="369"/>
      <c r="AQ14" s="369"/>
      <c r="AR14" s="369"/>
      <c r="AS14" s="340"/>
      <c r="AT14" s="340"/>
      <c r="AU14" s="328" t="s">
        <v>311</v>
      </c>
      <c r="AV14" s="328" t="s">
        <v>311</v>
      </c>
      <c r="AW14" s="328" t="s">
        <v>311</v>
      </c>
      <c r="AX14" s="328" t="s">
        <v>311</v>
      </c>
      <c r="AY14" s="328" t="s">
        <v>311</v>
      </c>
      <c r="AZ14" s="329" t="s">
        <v>310</v>
      </c>
      <c r="BA14" s="329" t="s">
        <v>310</v>
      </c>
      <c r="BB14" s="340"/>
      <c r="BC14" s="341"/>
      <c r="BD14" s="341"/>
      <c r="BE14" s="341"/>
      <c r="BF14" s="341"/>
      <c r="BG14" s="336"/>
      <c r="BH14" s="336"/>
      <c r="BI14" s="336"/>
      <c r="BJ14" s="366"/>
      <c r="BK14" s="358" t="s">
        <v>308</v>
      </c>
      <c r="BL14" s="360">
        <v>60</v>
      </c>
    </row>
    <row r="15" spans="1:65" ht="13.5" thickBot="1">
      <c r="A15" s="791"/>
      <c r="B15" s="657" t="s">
        <v>166</v>
      </c>
      <c r="C15" s="603" t="s">
        <v>172</v>
      </c>
      <c r="D15" s="45" t="s">
        <v>21</v>
      </c>
      <c r="E15" s="370">
        <f>SUM(E17)</f>
        <v>2</v>
      </c>
      <c r="F15" s="370">
        <f t="shared" ref="F15:V15" si="4">SUM(F17)</f>
        <v>2</v>
      </c>
      <c r="G15" s="370">
        <f t="shared" si="4"/>
        <v>2</v>
      </c>
      <c r="H15" s="370">
        <f t="shared" si="4"/>
        <v>2</v>
      </c>
      <c r="I15" s="328" t="s">
        <v>311</v>
      </c>
      <c r="J15" s="328" t="s">
        <v>311</v>
      </c>
      <c r="K15" s="328" t="s">
        <v>311</v>
      </c>
      <c r="L15" s="328" t="s">
        <v>311</v>
      </c>
      <c r="M15" s="328" t="s">
        <v>311</v>
      </c>
      <c r="N15" s="329" t="s">
        <v>310</v>
      </c>
      <c r="O15" s="363"/>
      <c r="P15" s="370">
        <v>2</v>
      </c>
      <c r="Q15" s="370">
        <v>2</v>
      </c>
      <c r="R15" s="370">
        <f t="shared" si="4"/>
        <v>2</v>
      </c>
      <c r="S15" s="370">
        <f t="shared" si="4"/>
        <v>2</v>
      </c>
      <c r="T15" s="370">
        <f t="shared" si="4"/>
        <v>2</v>
      </c>
      <c r="U15" s="370">
        <f t="shared" si="4"/>
        <v>2</v>
      </c>
      <c r="V15" s="370">
        <f t="shared" si="4"/>
        <v>2</v>
      </c>
      <c r="W15" s="370">
        <f t="shared" ref="W15" si="5">SUM(W17)</f>
        <v>2</v>
      </c>
      <c r="X15" s="331"/>
      <c r="Y15" s="331"/>
      <c r="Z15" s="371">
        <v>0</v>
      </c>
      <c r="AA15" s="371">
        <v>0</v>
      </c>
      <c r="AB15" s="371">
        <v>0</v>
      </c>
      <c r="AC15" s="371">
        <v>0</v>
      </c>
      <c r="AD15" s="371">
        <v>0</v>
      </c>
      <c r="AE15" s="371">
        <v>0</v>
      </c>
      <c r="AF15" s="371">
        <v>0</v>
      </c>
      <c r="AG15" s="371">
        <v>0</v>
      </c>
      <c r="AH15" s="371">
        <v>0</v>
      </c>
      <c r="AI15" s="371">
        <v>0</v>
      </c>
      <c r="AJ15" s="371">
        <v>0</v>
      </c>
      <c r="AK15" s="371">
        <v>0</v>
      </c>
      <c r="AL15" s="371">
        <v>0</v>
      </c>
      <c r="AM15" s="371">
        <v>0</v>
      </c>
      <c r="AN15" s="371">
        <v>0</v>
      </c>
      <c r="AO15" s="371">
        <v>0</v>
      </c>
      <c r="AP15" s="371">
        <v>0</v>
      </c>
      <c r="AQ15" s="371">
        <v>0</v>
      </c>
      <c r="AR15" s="371">
        <v>0</v>
      </c>
      <c r="AS15" s="365"/>
      <c r="AT15" s="365"/>
      <c r="AU15" s="328" t="s">
        <v>311</v>
      </c>
      <c r="AV15" s="328" t="s">
        <v>311</v>
      </c>
      <c r="AW15" s="328" t="s">
        <v>311</v>
      </c>
      <c r="AX15" s="328" t="s">
        <v>311</v>
      </c>
      <c r="AY15" s="328" t="s">
        <v>311</v>
      </c>
      <c r="AZ15" s="329" t="s">
        <v>310</v>
      </c>
      <c r="BA15" s="329" t="s">
        <v>310</v>
      </c>
      <c r="BB15" s="365"/>
      <c r="BC15" s="366"/>
      <c r="BD15" s="366"/>
      <c r="BE15" s="366"/>
      <c r="BF15" s="366"/>
      <c r="BG15" s="331"/>
      <c r="BH15" s="331"/>
      <c r="BI15" s="331"/>
      <c r="BJ15" s="341"/>
      <c r="BK15" s="370">
        <f>SUM(E15:AM15)</f>
        <v>24</v>
      </c>
      <c r="BL15" s="372"/>
    </row>
    <row r="16" spans="1:65" ht="13.5" thickBot="1">
      <c r="A16" s="791"/>
      <c r="B16" s="658"/>
      <c r="C16" s="590"/>
      <c r="D16" s="47" t="s">
        <v>22</v>
      </c>
      <c r="E16" s="373">
        <f>E18</f>
        <v>0</v>
      </c>
      <c r="F16" s="373">
        <f t="shared" ref="F16:V16" si="6">F18</f>
        <v>0</v>
      </c>
      <c r="G16" s="373">
        <f t="shared" si="6"/>
        <v>0</v>
      </c>
      <c r="H16" s="373">
        <f t="shared" si="6"/>
        <v>0</v>
      </c>
      <c r="I16" s="328" t="s">
        <v>311</v>
      </c>
      <c r="J16" s="328" t="s">
        <v>311</v>
      </c>
      <c r="K16" s="328" t="s">
        <v>311</v>
      </c>
      <c r="L16" s="328" t="s">
        <v>311</v>
      </c>
      <c r="M16" s="328" t="s">
        <v>311</v>
      </c>
      <c r="N16" s="329" t="s">
        <v>310</v>
      </c>
      <c r="O16" s="335"/>
      <c r="P16" s="373"/>
      <c r="Q16" s="373"/>
      <c r="R16" s="373">
        <f t="shared" si="6"/>
        <v>0</v>
      </c>
      <c r="S16" s="373">
        <f t="shared" si="6"/>
        <v>0</v>
      </c>
      <c r="T16" s="373">
        <f t="shared" si="6"/>
        <v>0</v>
      </c>
      <c r="U16" s="373">
        <f t="shared" si="6"/>
        <v>0</v>
      </c>
      <c r="V16" s="373">
        <f t="shared" si="6"/>
        <v>0</v>
      </c>
      <c r="W16" s="373">
        <f t="shared" ref="W16" si="7">W18</f>
        <v>0</v>
      </c>
      <c r="X16" s="336"/>
      <c r="Y16" s="336"/>
      <c r="Z16" s="374">
        <v>0</v>
      </c>
      <c r="AA16" s="374">
        <v>0</v>
      </c>
      <c r="AB16" s="374">
        <v>0</v>
      </c>
      <c r="AC16" s="374">
        <v>0</v>
      </c>
      <c r="AD16" s="374">
        <v>0</v>
      </c>
      <c r="AE16" s="374">
        <v>0</v>
      </c>
      <c r="AF16" s="374">
        <v>0</v>
      </c>
      <c r="AG16" s="374">
        <v>0</v>
      </c>
      <c r="AH16" s="374">
        <v>0</v>
      </c>
      <c r="AI16" s="374">
        <v>0</v>
      </c>
      <c r="AJ16" s="374">
        <v>0</v>
      </c>
      <c r="AK16" s="374">
        <v>0</v>
      </c>
      <c r="AL16" s="374">
        <v>0</v>
      </c>
      <c r="AM16" s="374">
        <v>0</v>
      </c>
      <c r="AN16" s="374">
        <v>0</v>
      </c>
      <c r="AO16" s="374">
        <v>0</v>
      </c>
      <c r="AP16" s="374">
        <v>0</v>
      </c>
      <c r="AQ16" s="374">
        <v>0</v>
      </c>
      <c r="AR16" s="374">
        <v>0</v>
      </c>
      <c r="AS16" s="340"/>
      <c r="AT16" s="340"/>
      <c r="AU16" s="328" t="s">
        <v>311</v>
      </c>
      <c r="AV16" s="328" t="s">
        <v>311</v>
      </c>
      <c r="AW16" s="328" t="s">
        <v>311</v>
      </c>
      <c r="AX16" s="328" t="s">
        <v>311</v>
      </c>
      <c r="AY16" s="328" t="s">
        <v>311</v>
      </c>
      <c r="AZ16" s="329" t="s">
        <v>310</v>
      </c>
      <c r="BA16" s="329" t="s">
        <v>310</v>
      </c>
      <c r="BB16" s="340"/>
      <c r="BC16" s="341"/>
      <c r="BD16" s="341"/>
      <c r="BE16" s="341"/>
      <c r="BF16" s="341"/>
      <c r="BG16" s="336"/>
      <c r="BH16" s="336"/>
      <c r="BI16" s="336"/>
      <c r="BJ16" s="366"/>
      <c r="BK16" s="375"/>
      <c r="BL16" s="376">
        <f>SUM(E16:AM16)</f>
        <v>0</v>
      </c>
    </row>
    <row r="17" spans="1:64" ht="13.5" thickBot="1">
      <c r="A17" s="791"/>
      <c r="B17" s="569" t="s">
        <v>184</v>
      </c>
      <c r="C17" s="571" t="s">
        <v>185</v>
      </c>
      <c r="D17" s="28" t="s">
        <v>21</v>
      </c>
      <c r="E17" s="361">
        <v>2</v>
      </c>
      <c r="F17" s="361">
        <v>2</v>
      </c>
      <c r="G17" s="361">
        <v>2</v>
      </c>
      <c r="H17" s="361">
        <v>2</v>
      </c>
      <c r="I17" s="328" t="s">
        <v>311</v>
      </c>
      <c r="J17" s="328" t="s">
        <v>311</v>
      </c>
      <c r="K17" s="328" t="s">
        <v>311</v>
      </c>
      <c r="L17" s="328" t="s">
        <v>311</v>
      </c>
      <c r="M17" s="328" t="s">
        <v>311</v>
      </c>
      <c r="N17" s="329" t="s">
        <v>310</v>
      </c>
      <c r="O17" s="363"/>
      <c r="P17" s="361">
        <v>2</v>
      </c>
      <c r="Q17" s="361">
        <v>2</v>
      </c>
      <c r="R17" s="361">
        <v>2</v>
      </c>
      <c r="S17" s="361">
        <v>2</v>
      </c>
      <c r="T17" s="361">
        <v>2</v>
      </c>
      <c r="U17" s="361">
        <v>2</v>
      </c>
      <c r="V17" s="361">
        <v>2</v>
      </c>
      <c r="W17" s="361">
        <v>2</v>
      </c>
      <c r="X17" s="331"/>
      <c r="Y17" s="331"/>
      <c r="Z17" s="364"/>
      <c r="AA17" s="364"/>
      <c r="AB17" s="364"/>
      <c r="AC17" s="364"/>
      <c r="AD17" s="364"/>
      <c r="AE17" s="364"/>
      <c r="AF17" s="364"/>
      <c r="AG17" s="364"/>
      <c r="AH17" s="364"/>
      <c r="AI17" s="364"/>
      <c r="AJ17" s="364"/>
      <c r="AK17" s="364"/>
      <c r="AL17" s="364"/>
      <c r="AM17" s="362"/>
      <c r="AN17" s="364"/>
      <c r="AO17" s="362"/>
      <c r="AP17" s="364"/>
      <c r="AQ17" s="364"/>
      <c r="AR17" s="364"/>
      <c r="AS17" s="365"/>
      <c r="AT17" s="365"/>
      <c r="AU17" s="328" t="s">
        <v>311</v>
      </c>
      <c r="AV17" s="328" t="s">
        <v>311</v>
      </c>
      <c r="AW17" s="328" t="s">
        <v>311</v>
      </c>
      <c r="AX17" s="328" t="s">
        <v>311</v>
      </c>
      <c r="AY17" s="328" t="s">
        <v>311</v>
      </c>
      <c r="AZ17" s="329" t="s">
        <v>310</v>
      </c>
      <c r="BA17" s="329" t="s">
        <v>310</v>
      </c>
      <c r="BB17" s="365"/>
      <c r="BC17" s="366"/>
      <c r="BD17" s="366"/>
      <c r="BE17" s="366"/>
      <c r="BF17" s="366"/>
      <c r="BG17" s="346"/>
      <c r="BH17" s="346"/>
      <c r="BI17" s="346"/>
      <c r="BJ17" s="341"/>
      <c r="BK17" s="353"/>
      <c r="BL17" s="367" t="s">
        <v>308</v>
      </c>
    </row>
    <row r="18" spans="1:64" ht="13.5" thickBot="1">
      <c r="A18" s="791"/>
      <c r="B18" s="664"/>
      <c r="C18" s="575"/>
      <c r="D18" s="50" t="s">
        <v>22</v>
      </c>
      <c r="E18" s="377"/>
      <c r="F18" s="377"/>
      <c r="G18" s="377"/>
      <c r="H18" s="377"/>
      <c r="I18" s="338" t="s">
        <v>311</v>
      </c>
      <c r="J18" s="338" t="s">
        <v>311</v>
      </c>
      <c r="K18" s="338" t="s">
        <v>311</v>
      </c>
      <c r="L18" s="338" t="s">
        <v>311</v>
      </c>
      <c r="M18" s="338" t="s">
        <v>311</v>
      </c>
      <c r="N18" s="339" t="s">
        <v>310</v>
      </c>
      <c r="O18" s="335"/>
      <c r="P18" s="377"/>
      <c r="Q18" s="377"/>
      <c r="R18" s="377"/>
      <c r="S18" s="377"/>
      <c r="T18" s="377"/>
      <c r="U18" s="378"/>
      <c r="V18" s="377"/>
      <c r="W18" s="378"/>
      <c r="X18" s="336"/>
      <c r="Y18" s="336"/>
      <c r="Z18" s="356"/>
      <c r="AA18" s="356"/>
      <c r="AB18" s="356"/>
      <c r="AC18" s="356"/>
      <c r="AD18" s="357"/>
      <c r="AE18" s="357"/>
      <c r="AF18" s="357"/>
      <c r="AG18" s="357"/>
      <c r="AH18" s="357"/>
      <c r="AI18" s="358"/>
      <c r="AJ18" s="358"/>
      <c r="AK18" s="358"/>
      <c r="AL18" s="358"/>
      <c r="AM18" s="357"/>
      <c r="AN18" s="358"/>
      <c r="AO18" s="357"/>
      <c r="AP18" s="358"/>
      <c r="AQ18" s="358"/>
      <c r="AR18" s="358"/>
      <c r="AS18" s="340"/>
      <c r="AT18" s="340"/>
      <c r="AU18" s="338" t="s">
        <v>311</v>
      </c>
      <c r="AV18" s="338" t="s">
        <v>311</v>
      </c>
      <c r="AW18" s="338" t="s">
        <v>311</v>
      </c>
      <c r="AX18" s="338" t="s">
        <v>311</v>
      </c>
      <c r="AY18" s="338" t="s">
        <v>311</v>
      </c>
      <c r="AZ18" s="339" t="s">
        <v>310</v>
      </c>
      <c r="BA18" s="339" t="s">
        <v>310</v>
      </c>
      <c r="BB18" s="340"/>
      <c r="BC18" s="341"/>
      <c r="BD18" s="341"/>
      <c r="BE18" s="341"/>
      <c r="BF18" s="341"/>
      <c r="BG18" s="336"/>
      <c r="BH18" s="336"/>
      <c r="BI18" s="336"/>
      <c r="BJ18" s="352"/>
      <c r="BK18" s="358"/>
      <c r="BL18" s="360"/>
    </row>
    <row r="19" spans="1:64" ht="13.5" thickBot="1">
      <c r="A19" s="791"/>
      <c r="B19" s="661" t="s">
        <v>171</v>
      </c>
      <c r="C19" s="787" t="s">
        <v>170</v>
      </c>
      <c r="D19" s="111" t="s">
        <v>21</v>
      </c>
      <c r="E19" s="370">
        <f>SUM(E21+E23+E25)</f>
        <v>14</v>
      </c>
      <c r="F19" s="370">
        <f t="shared" ref="F19:T19" si="8">SUM(F21+F23+F25)</f>
        <v>18</v>
      </c>
      <c r="G19" s="370">
        <f t="shared" si="8"/>
        <v>14</v>
      </c>
      <c r="H19" s="370">
        <f t="shared" si="8"/>
        <v>18</v>
      </c>
      <c r="I19" s="349" t="s">
        <v>311</v>
      </c>
      <c r="J19" s="349" t="s">
        <v>311</v>
      </c>
      <c r="K19" s="349" t="s">
        <v>311</v>
      </c>
      <c r="L19" s="349" t="s">
        <v>311</v>
      </c>
      <c r="M19" s="349" t="s">
        <v>311</v>
      </c>
      <c r="N19" s="350" t="s">
        <v>310</v>
      </c>
      <c r="O19" s="345"/>
      <c r="P19" s="370">
        <v>18</v>
      </c>
      <c r="Q19" s="370">
        <v>14</v>
      </c>
      <c r="R19" s="370">
        <f t="shared" si="8"/>
        <v>18</v>
      </c>
      <c r="S19" s="370">
        <f t="shared" si="8"/>
        <v>14</v>
      </c>
      <c r="T19" s="370">
        <f t="shared" si="8"/>
        <v>18</v>
      </c>
      <c r="U19" s="379">
        <v>14</v>
      </c>
      <c r="V19" s="370">
        <f t="shared" ref="V19" si="9">SUM(V21+V23+V25)</f>
        <v>18</v>
      </c>
      <c r="W19" s="379">
        <v>14</v>
      </c>
      <c r="X19" s="346"/>
      <c r="Y19" s="346"/>
      <c r="Z19" s="384">
        <v>2</v>
      </c>
      <c r="AA19" s="384">
        <v>2</v>
      </c>
      <c r="AB19" s="384">
        <v>2</v>
      </c>
      <c r="AC19" s="384">
        <v>2</v>
      </c>
      <c r="AD19" s="384">
        <v>2</v>
      </c>
      <c r="AE19" s="384">
        <v>2</v>
      </c>
      <c r="AF19" s="384">
        <v>2</v>
      </c>
      <c r="AG19" s="384">
        <v>2</v>
      </c>
      <c r="AH19" s="384">
        <v>2</v>
      </c>
      <c r="AI19" s="384">
        <v>2</v>
      </c>
      <c r="AJ19" s="384">
        <v>2</v>
      </c>
      <c r="AK19" s="384">
        <v>2</v>
      </c>
      <c r="AL19" s="384">
        <v>2</v>
      </c>
      <c r="AM19" s="384">
        <v>2</v>
      </c>
      <c r="AN19" s="384">
        <v>2</v>
      </c>
      <c r="AO19" s="384">
        <v>2</v>
      </c>
      <c r="AP19" s="384">
        <v>2</v>
      </c>
      <c r="AQ19" s="384">
        <v>2</v>
      </c>
      <c r="AR19" s="384">
        <v>2</v>
      </c>
      <c r="AS19" s="351"/>
      <c r="AT19" s="351"/>
      <c r="AU19" s="349" t="s">
        <v>311</v>
      </c>
      <c r="AV19" s="349" t="s">
        <v>311</v>
      </c>
      <c r="AW19" s="349" t="s">
        <v>311</v>
      </c>
      <c r="AX19" s="349" t="s">
        <v>311</v>
      </c>
      <c r="AY19" s="349" t="s">
        <v>311</v>
      </c>
      <c r="AZ19" s="350" t="s">
        <v>310</v>
      </c>
      <c r="BA19" s="350" t="s">
        <v>310</v>
      </c>
      <c r="BB19" s="351"/>
      <c r="BC19" s="352"/>
      <c r="BD19" s="352"/>
      <c r="BE19" s="352"/>
      <c r="BF19" s="352"/>
      <c r="BG19" s="346"/>
      <c r="BH19" s="346"/>
      <c r="BI19" s="346"/>
      <c r="BJ19" s="341"/>
      <c r="BK19" s="380">
        <f>SUM(E19:AM19)</f>
        <v>220</v>
      </c>
      <c r="BL19" s="381"/>
    </row>
    <row r="20" spans="1:64" ht="13.5" thickBot="1">
      <c r="A20" s="791"/>
      <c r="B20" s="658"/>
      <c r="C20" s="579" t="s">
        <v>30</v>
      </c>
      <c r="D20" s="47" t="s">
        <v>22</v>
      </c>
      <c r="E20" s="382">
        <f>SUM(E22+E24+E26)</f>
        <v>1</v>
      </c>
      <c r="F20" s="382">
        <f t="shared" ref="F20:V20" si="10">SUM(F22+F24+F26)</f>
        <v>0</v>
      </c>
      <c r="G20" s="382">
        <f t="shared" si="10"/>
        <v>1</v>
      </c>
      <c r="H20" s="382">
        <f t="shared" si="10"/>
        <v>0</v>
      </c>
      <c r="I20" s="328" t="s">
        <v>311</v>
      </c>
      <c r="J20" s="328" t="s">
        <v>311</v>
      </c>
      <c r="K20" s="328" t="s">
        <v>311</v>
      </c>
      <c r="L20" s="328" t="s">
        <v>311</v>
      </c>
      <c r="M20" s="328" t="s">
        <v>311</v>
      </c>
      <c r="N20" s="329" t="s">
        <v>310</v>
      </c>
      <c r="O20" s="335"/>
      <c r="P20" s="382">
        <v>8</v>
      </c>
      <c r="Q20" s="382"/>
      <c r="R20" s="382">
        <f t="shared" si="10"/>
        <v>0</v>
      </c>
      <c r="S20" s="382">
        <f t="shared" si="10"/>
        <v>0</v>
      </c>
      <c r="T20" s="382">
        <f t="shared" si="10"/>
        <v>0</v>
      </c>
      <c r="U20" s="382">
        <f t="shared" si="10"/>
        <v>0</v>
      </c>
      <c r="V20" s="382">
        <f t="shared" si="10"/>
        <v>0</v>
      </c>
      <c r="W20" s="382">
        <f t="shared" ref="W20" si="11">SUM(W22+W24+W26)</f>
        <v>0</v>
      </c>
      <c r="X20" s="336"/>
      <c r="Y20" s="336"/>
      <c r="Z20" s="374">
        <f>SUM(Z24+Z26)</f>
        <v>0</v>
      </c>
      <c r="AA20" s="374">
        <f t="shared" ref="AA20:AM20" si="12">SUM(AA24+AA26)</f>
        <v>0</v>
      </c>
      <c r="AB20" s="374">
        <f t="shared" si="12"/>
        <v>0</v>
      </c>
      <c r="AC20" s="374">
        <f t="shared" si="12"/>
        <v>0</v>
      </c>
      <c r="AD20" s="374">
        <f t="shared" si="12"/>
        <v>0</v>
      </c>
      <c r="AE20" s="374">
        <f t="shared" si="12"/>
        <v>0</v>
      </c>
      <c r="AF20" s="374">
        <f t="shared" si="12"/>
        <v>0</v>
      </c>
      <c r="AG20" s="374">
        <f t="shared" si="12"/>
        <v>0</v>
      </c>
      <c r="AH20" s="374">
        <f t="shared" si="12"/>
        <v>0</v>
      </c>
      <c r="AI20" s="374">
        <f t="shared" si="12"/>
        <v>0</v>
      </c>
      <c r="AJ20" s="374">
        <f t="shared" si="12"/>
        <v>0</v>
      </c>
      <c r="AK20" s="374">
        <f t="shared" si="12"/>
        <v>0</v>
      </c>
      <c r="AL20" s="374">
        <f t="shared" si="12"/>
        <v>0</v>
      </c>
      <c r="AM20" s="374">
        <f t="shared" si="12"/>
        <v>0</v>
      </c>
      <c r="AN20" s="374">
        <f t="shared" ref="AN20:AQ20" si="13">SUM(AN24+AN26)</f>
        <v>0</v>
      </c>
      <c r="AO20" s="374">
        <f t="shared" si="13"/>
        <v>0</v>
      </c>
      <c r="AP20" s="374">
        <f t="shared" si="13"/>
        <v>0</v>
      </c>
      <c r="AQ20" s="374">
        <f t="shared" si="13"/>
        <v>0</v>
      </c>
      <c r="AR20" s="374">
        <f t="shared" ref="AR20" si="14">SUM(AR24+AR26)</f>
        <v>0</v>
      </c>
      <c r="AS20" s="340"/>
      <c r="AT20" s="340"/>
      <c r="AU20" s="328" t="s">
        <v>311</v>
      </c>
      <c r="AV20" s="328" t="s">
        <v>311</v>
      </c>
      <c r="AW20" s="328" t="s">
        <v>311</v>
      </c>
      <c r="AX20" s="328" t="s">
        <v>311</v>
      </c>
      <c r="AY20" s="328" t="s">
        <v>311</v>
      </c>
      <c r="AZ20" s="329" t="s">
        <v>310</v>
      </c>
      <c r="BA20" s="329" t="s">
        <v>310</v>
      </c>
      <c r="BB20" s="340"/>
      <c r="BC20" s="341"/>
      <c r="BD20" s="341"/>
      <c r="BE20" s="341"/>
      <c r="BF20" s="341"/>
      <c r="BG20" s="336"/>
      <c r="BH20" s="336"/>
      <c r="BI20" s="336"/>
      <c r="BJ20" s="366"/>
      <c r="BK20" s="375"/>
      <c r="BL20" s="376">
        <f>SUM(E20:AM20)</f>
        <v>10</v>
      </c>
    </row>
    <row r="21" spans="1:64" ht="13.5" thickBot="1">
      <c r="A21" s="791"/>
      <c r="B21" s="569" t="s">
        <v>180</v>
      </c>
      <c r="C21" s="571" t="s">
        <v>328</v>
      </c>
      <c r="D21" s="28" t="s">
        <v>21</v>
      </c>
      <c r="E21" s="361">
        <v>6</v>
      </c>
      <c r="F21" s="361">
        <v>6</v>
      </c>
      <c r="G21" s="361">
        <v>6</v>
      </c>
      <c r="H21" s="361">
        <v>6</v>
      </c>
      <c r="I21" s="328" t="s">
        <v>311</v>
      </c>
      <c r="J21" s="328" t="s">
        <v>311</v>
      </c>
      <c r="K21" s="328" t="s">
        <v>311</v>
      </c>
      <c r="L21" s="328" t="s">
        <v>311</v>
      </c>
      <c r="M21" s="328" t="s">
        <v>311</v>
      </c>
      <c r="N21" s="329" t="s">
        <v>310</v>
      </c>
      <c r="O21" s="363"/>
      <c r="P21" s="361">
        <v>6</v>
      </c>
      <c r="Q21" s="361">
        <v>6</v>
      </c>
      <c r="R21" s="361">
        <v>6</v>
      </c>
      <c r="S21" s="361">
        <v>6</v>
      </c>
      <c r="T21" s="361">
        <v>6</v>
      </c>
      <c r="U21" s="361">
        <v>6</v>
      </c>
      <c r="V21" s="361">
        <v>6</v>
      </c>
      <c r="W21" s="361">
        <v>6</v>
      </c>
      <c r="X21" s="331"/>
      <c r="Y21" s="331"/>
      <c r="Z21" s="384">
        <v>2</v>
      </c>
      <c r="AA21" s="384">
        <v>2</v>
      </c>
      <c r="AB21" s="384">
        <v>2</v>
      </c>
      <c r="AC21" s="384">
        <v>2</v>
      </c>
      <c r="AD21" s="384">
        <v>2</v>
      </c>
      <c r="AE21" s="384">
        <v>2</v>
      </c>
      <c r="AF21" s="384">
        <v>2</v>
      </c>
      <c r="AG21" s="384">
        <v>2</v>
      </c>
      <c r="AH21" s="384">
        <v>2</v>
      </c>
      <c r="AI21" s="384">
        <v>2</v>
      </c>
      <c r="AJ21" s="384">
        <v>2</v>
      </c>
      <c r="AK21" s="384">
        <v>2</v>
      </c>
      <c r="AL21" s="384">
        <v>2</v>
      </c>
      <c r="AM21" s="384">
        <v>2</v>
      </c>
      <c r="AN21" s="384">
        <v>2</v>
      </c>
      <c r="AO21" s="384">
        <v>2</v>
      </c>
      <c r="AP21" s="384">
        <v>2</v>
      </c>
      <c r="AQ21" s="384">
        <v>2</v>
      </c>
      <c r="AR21" s="384">
        <v>2</v>
      </c>
      <c r="AS21" s="351"/>
      <c r="AT21" s="351"/>
      <c r="AU21" s="328" t="s">
        <v>311</v>
      </c>
      <c r="AV21" s="328" t="s">
        <v>311</v>
      </c>
      <c r="AW21" s="328" t="s">
        <v>311</v>
      </c>
      <c r="AX21" s="328" t="s">
        <v>311</v>
      </c>
      <c r="AY21" s="328" t="s">
        <v>311</v>
      </c>
      <c r="AZ21" s="329" t="s">
        <v>310</v>
      </c>
      <c r="BA21" s="329" t="s">
        <v>310</v>
      </c>
      <c r="BB21" s="351"/>
      <c r="BC21" s="366"/>
      <c r="BD21" s="366"/>
      <c r="BE21" s="366"/>
      <c r="BF21" s="366"/>
      <c r="BG21" s="331"/>
      <c r="BH21" s="331"/>
      <c r="BI21" s="331"/>
      <c r="BJ21" s="341"/>
      <c r="BK21" s="353">
        <f>SUM(E21:BG21)</f>
        <v>110</v>
      </c>
      <c r="BL21" s="367"/>
    </row>
    <row r="22" spans="1:64" ht="13.5" thickBot="1">
      <c r="A22" s="791"/>
      <c r="B22" s="570"/>
      <c r="C22" s="572"/>
      <c r="D22" s="35" t="s">
        <v>22</v>
      </c>
      <c r="E22" s="355">
        <v>1</v>
      </c>
      <c r="F22" s="355"/>
      <c r="G22" s="355">
        <v>1</v>
      </c>
      <c r="H22" s="355"/>
      <c r="I22" s="328" t="s">
        <v>311</v>
      </c>
      <c r="J22" s="328" t="s">
        <v>311</v>
      </c>
      <c r="K22" s="328" t="s">
        <v>311</v>
      </c>
      <c r="L22" s="328" t="s">
        <v>311</v>
      </c>
      <c r="M22" s="328" t="s">
        <v>311</v>
      </c>
      <c r="N22" s="329" t="s">
        <v>310</v>
      </c>
      <c r="O22" s="335"/>
      <c r="P22" s="355"/>
      <c r="Q22" s="355"/>
      <c r="R22" s="355"/>
      <c r="S22" s="355"/>
      <c r="T22" s="355"/>
      <c r="U22" s="355"/>
      <c r="V22" s="355"/>
      <c r="W22" s="355"/>
      <c r="X22" s="336"/>
      <c r="Y22" s="336"/>
      <c r="Z22" s="356"/>
      <c r="AA22" s="356"/>
      <c r="AB22" s="356"/>
      <c r="AC22" s="356"/>
      <c r="AD22" s="357"/>
      <c r="AE22" s="357"/>
      <c r="AF22" s="357"/>
      <c r="AG22" s="357"/>
      <c r="AH22" s="357"/>
      <c r="AI22" s="358"/>
      <c r="AJ22" s="358"/>
      <c r="AK22" s="358"/>
      <c r="AL22" s="358"/>
      <c r="AM22" s="357"/>
      <c r="AN22" s="358"/>
      <c r="AO22" s="357"/>
      <c r="AP22" s="358"/>
      <c r="AQ22" s="358"/>
      <c r="AR22" s="358"/>
      <c r="AS22" s="340"/>
      <c r="AT22" s="340"/>
      <c r="AU22" s="328" t="s">
        <v>311</v>
      </c>
      <c r="AV22" s="328" t="s">
        <v>311</v>
      </c>
      <c r="AW22" s="328" t="s">
        <v>311</v>
      </c>
      <c r="AX22" s="328" t="s">
        <v>311</v>
      </c>
      <c r="AY22" s="328" t="s">
        <v>311</v>
      </c>
      <c r="AZ22" s="329" t="s">
        <v>310</v>
      </c>
      <c r="BA22" s="329" t="s">
        <v>310</v>
      </c>
      <c r="BB22" s="340"/>
      <c r="BC22" s="341"/>
      <c r="BD22" s="341"/>
      <c r="BE22" s="341"/>
      <c r="BF22" s="341"/>
      <c r="BG22" s="336"/>
      <c r="BH22" s="336"/>
      <c r="BI22" s="336"/>
      <c r="BJ22" s="352"/>
      <c r="BK22" s="358"/>
      <c r="BL22" s="360">
        <f>SUM(E22:BK22)</f>
        <v>2</v>
      </c>
    </row>
    <row r="23" spans="1:64" ht="13.5" thickBot="1">
      <c r="A23" s="791"/>
      <c r="B23" s="788" t="s">
        <v>331</v>
      </c>
      <c r="C23" s="789" t="s">
        <v>330</v>
      </c>
      <c r="D23" s="95" t="s">
        <v>21</v>
      </c>
      <c r="E23" s="383">
        <v>4</v>
      </c>
      <c r="F23" s="383">
        <v>6</v>
      </c>
      <c r="G23" s="383">
        <v>4</v>
      </c>
      <c r="H23" s="383">
        <v>6</v>
      </c>
      <c r="I23" s="328" t="s">
        <v>311</v>
      </c>
      <c r="J23" s="385" t="s">
        <v>311</v>
      </c>
      <c r="K23" s="385" t="s">
        <v>311</v>
      </c>
      <c r="L23" s="385" t="s">
        <v>311</v>
      </c>
      <c r="M23" s="385" t="s">
        <v>311</v>
      </c>
      <c r="N23" s="386" t="s">
        <v>310</v>
      </c>
      <c r="O23" s="345"/>
      <c r="P23" s="383">
        <v>6</v>
      </c>
      <c r="Q23" s="383">
        <v>4</v>
      </c>
      <c r="R23" s="384">
        <v>6</v>
      </c>
      <c r="S23" s="384">
        <v>4</v>
      </c>
      <c r="T23" s="384">
        <v>6</v>
      </c>
      <c r="U23" s="384">
        <v>4</v>
      </c>
      <c r="V23" s="384">
        <v>6</v>
      </c>
      <c r="W23" s="384">
        <v>4</v>
      </c>
      <c r="X23" s="346"/>
      <c r="Y23" s="346"/>
      <c r="Z23" s="384"/>
      <c r="AA23" s="384"/>
      <c r="AB23" s="384"/>
      <c r="AC23" s="384"/>
      <c r="AD23" s="384"/>
      <c r="AE23" s="384"/>
      <c r="AF23" s="384"/>
      <c r="AG23" s="384"/>
      <c r="AH23" s="384"/>
      <c r="AI23" s="384"/>
      <c r="AJ23" s="384"/>
      <c r="AK23" s="384"/>
      <c r="AL23" s="384"/>
      <c r="AM23" s="384"/>
      <c r="AN23" s="384"/>
      <c r="AO23" s="384"/>
      <c r="AP23" s="384"/>
      <c r="AQ23" s="384"/>
      <c r="AR23" s="384"/>
      <c r="AS23" s="351"/>
      <c r="AT23" s="351"/>
      <c r="AU23" s="328" t="s">
        <v>311</v>
      </c>
      <c r="AV23" s="385" t="s">
        <v>311</v>
      </c>
      <c r="AW23" s="385" t="s">
        <v>311</v>
      </c>
      <c r="AX23" s="385" t="s">
        <v>311</v>
      </c>
      <c r="AY23" s="385" t="s">
        <v>311</v>
      </c>
      <c r="AZ23" s="386" t="s">
        <v>310</v>
      </c>
      <c r="BA23" s="386" t="s">
        <v>310</v>
      </c>
      <c r="BB23" s="351"/>
      <c r="BC23" s="352"/>
      <c r="BD23" s="352"/>
      <c r="BE23" s="352"/>
      <c r="BF23" s="352"/>
      <c r="BG23" s="346"/>
      <c r="BH23" s="346"/>
      <c r="BI23" s="346"/>
      <c r="BJ23" s="392"/>
      <c r="BK23" s="353">
        <f>SUM(E23:BG23)</f>
        <v>60</v>
      </c>
      <c r="BL23" s="387"/>
    </row>
    <row r="24" spans="1:64" ht="13.5" thickBot="1">
      <c r="A24" s="791"/>
      <c r="B24" s="642"/>
      <c r="C24" s="790"/>
      <c r="D24" s="309" t="s">
        <v>22</v>
      </c>
      <c r="E24" s="388"/>
      <c r="F24" s="388"/>
      <c r="G24" s="388"/>
      <c r="H24" s="388"/>
      <c r="I24" s="328" t="s">
        <v>311</v>
      </c>
      <c r="J24" s="349" t="s">
        <v>311</v>
      </c>
      <c r="K24" s="349" t="s">
        <v>311</v>
      </c>
      <c r="L24" s="349" t="s">
        <v>311</v>
      </c>
      <c r="M24" s="349" t="s">
        <v>311</v>
      </c>
      <c r="N24" s="350" t="s">
        <v>310</v>
      </c>
      <c r="O24" s="389"/>
      <c r="P24" s="388"/>
      <c r="Q24" s="388"/>
      <c r="R24" s="388"/>
      <c r="S24" s="388"/>
      <c r="T24" s="388"/>
      <c r="U24" s="388"/>
      <c r="V24" s="388"/>
      <c r="W24" s="388"/>
      <c r="X24" s="330"/>
      <c r="Y24" s="330"/>
      <c r="Z24" s="390"/>
      <c r="AA24" s="390"/>
      <c r="AB24" s="390"/>
      <c r="AC24" s="390"/>
      <c r="AD24" s="390"/>
      <c r="AE24" s="390"/>
      <c r="AF24" s="390"/>
      <c r="AG24" s="390"/>
      <c r="AH24" s="390"/>
      <c r="AI24" s="390"/>
      <c r="AJ24" s="390"/>
      <c r="AK24" s="390"/>
      <c r="AL24" s="390"/>
      <c r="AM24" s="390"/>
      <c r="AN24" s="390"/>
      <c r="AO24" s="390"/>
      <c r="AP24" s="390"/>
      <c r="AQ24" s="390"/>
      <c r="AR24" s="390"/>
      <c r="AS24" s="391"/>
      <c r="AT24" s="391"/>
      <c r="AU24" s="328" t="s">
        <v>311</v>
      </c>
      <c r="AV24" s="349" t="s">
        <v>311</v>
      </c>
      <c r="AW24" s="349" t="s">
        <v>311</v>
      </c>
      <c r="AX24" s="349" t="s">
        <v>311</v>
      </c>
      <c r="AY24" s="349" t="s">
        <v>311</v>
      </c>
      <c r="AZ24" s="350" t="s">
        <v>310</v>
      </c>
      <c r="BA24" s="350" t="s">
        <v>310</v>
      </c>
      <c r="BB24" s="391"/>
      <c r="BC24" s="392"/>
      <c r="BD24" s="392"/>
      <c r="BE24" s="392"/>
      <c r="BF24" s="392"/>
      <c r="BG24" s="336"/>
      <c r="BH24" s="336"/>
      <c r="BI24" s="336"/>
      <c r="BJ24" s="366"/>
      <c r="BK24" s="358"/>
      <c r="BL24" s="393">
        <f>SUM(E24:BK24)</f>
        <v>0</v>
      </c>
    </row>
    <row r="25" spans="1:64" ht="13.5" thickBot="1">
      <c r="A25" s="791"/>
      <c r="B25" s="569" t="s">
        <v>329</v>
      </c>
      <c r="C25" s="571" t="s">
        <v>312</v>
      </c>
      <c r="D25" s="28" t="s">
        <v>21</v>
      </c>
      <c r="E25" s="361">
        <v>4</v>
      </c>
      <c r="F25" s="361">
        <v>6</v>
      </c>
      <c r="G25" s="361">
        <v>4</v>
      </c>
      <c r="H25" s="361">
        <v>6</v>
      </c>
      <c r="I25" s="328" t="s">
        <v>311</v>
      </c>
      <c r="J25" s="328" t="s">
        <v>311</v>
      </c>
      <c r="K25" s="328" t="s">
        <v>311</v>
      </c>
      <c r="L25" s="328" t="s">
        <v>311</v>
      </c>
      <c r="M25" s="328" t="s">
        <v>311</v>
      </c>
      <c r="N25" s="329" t="s">
        <v>310</v>
      </c>
      <c r="O25" s="363"/>
      <c r="P25" s="361">
        <v>6</v>
      </c>
      <c r="Q25" s="361">
        <v>4</v>
      </c>
      <c r="R25" s="361">
        <v>6</v>
      </c>
      <c r="S25" s="361">
        <v>4</v>
      </c>
      <c r="T25" s="361">
        <v>6</v>
      </c>
      <c r="U25" s="361">
        <v>4</v>
      </c>
      <c r="V25" s="361">
        <v>6</v>
      </c>
      <c r="W25" s="361">
        <v>4</v>
      </c>
      <c r="X25" s="331"/>
      <c r="Y25" s="331"/>
      <c r="Z25" s="364"/>
      <c r="AA25" s="364"/>
      <c r="AB25" s="364"/>
      <c r="AC25" s="364"/>
      <c r="AD25" s="364"/>
      <c r="AE25" s="364"/>
      <c r="AF25" s="364"/>
      <c r="AG25" s="364"/>
      <c r="AH25" s="364"/>
      <c r="AI25" s="364"/>
      <c r="AJ25" s="364"/>
      <c r="AK25" s="364"/>
      <c r="AL25" s="364"/>
      <c r="AM25" s="364"/>
      <c r="AN25" s="364"/>
      <c r="AO25" s="364"/>
      <c r="AP25" s="364"/>
      <c r="AQ25" s="364"/>
      <c r="AR25" s="364"/>
      <c r="AS25" s="365"/>
      <c r="AT25" s="365"/>
      <c r="AU25" s="328" t="s">
        <v>311</v>
      </c>
      <c r="AV25" s="328" t="s">
        <v>311</v>
      </c>
      <c r="AW25" s="328" t="s">
        <v>311</v>
      </c>
      <c r="AX25" s="328" t="s">
        <v>311</v>
      </c>
      <c r="AY25" s="328" t="s">
        <v>311</v>
      </c>
      <c r="AZ25" s="329" t="s">
        <v>310</v>
      </c>
      <c r="BA25" s="329" t="s">
        <v>310</v>
      </c>
      <c r="BB25" s="365"/>
      <c r="BC25" s="366"/>
      <c r="BD25" s="366"/>
      <c r="BE25" s="366"/>
      <c r="BF25" s="366"/>
      <c r="BG25" s="346"/>
      <c r="BH25" s="346"/>
      <c r="BI25" s="346"/>
      <c r="BJ25" s="341"/>
      <c r="BK25" s="353">
        <f>SUM(E25:BG25)</f>
        <v>60</v>
      </c>
      <c r="BL25" s="367"/>
    </row>
    <row r="26" spans="1:64" ht="13.5" thickBot="1">
      <c r="A26" s="791"/>
      <c r="B26" s="570"/>
      <c r="C26" s="572"/>
      <c r="D26" s="35" t="s">
        <v>22</v>
      </c>
      <c r="E26" s="355">
        <v>0</v>
      </c>
      <c r="F26" s="355">
        <v>0</v>
      </c>
      <c r="G26" s="355">
        <v>0</v>
      </c>
      <c r="H26" s="355">
        <v>0</v>
      </c>
      <c r="I26" s="328" t="s">
        <v>311</v>
      </c>
      <c r="J26" s="328" t="s">
        <v>311</v>
      </c>
      <c r="K26" s="328" t="s">
        <v>311</v>
      </c>
      <c r="L26" s="328" t="s">
        <v>311</v>
      </c>
      <c r="M26" s="328" t="s">
        <v>311</v>
      </c>
      <c r="N26" s="329" t="s">
        <v>310</v>
      </c>
      <c r="O26" s="335"/>
      <c r="P26" s="355">
        <v>0</v>
      </c>
      <c r="Q26" s="355">
        <v>0</v>
      </c>
      <c r="R26" s="355">
        <v>0</v>
      </c>
      <c r="S26" s="355">
        <v>0</v>
      </c>
      <c r="T26" s="355">
        <v>0</v>
      </c>
      <c r="U26" s="355">
        <v>0</v>
      </c>
      <c r="V26" s="355">
        <v>0</v>
      </c>
      <c r="W26" s="355">
        <v>0</v>
      </c>
      <c r="X26" s="336"/>
      <c r="Y26" s="336"/>
      <c r="Z26" s="368"/>
      <c r="AA26" s="368"/>
      <c r="AB26" s="368"/>
      <c r="AC26" s="368"/>
      <c r="AD26" s="368"/>
      <c r="AE26" s="368"/>
      <c r="AF26" s="368"/>
      <c r="AG26" s="368"/>
      <c r="AH26" s="368"/>
      <c r="AI26" s="368"/>
      <c r="AJ26" s="368"/>
      <c r="AK26" s="368"/>
      <c r="AL26" s="368"/>
      <c r="AM26" s="368"/>
      <c r="AN26" s="368"/>
      <c r="AO26" s="368"/>
      <c r="AP26" s="368"/>
      <c r="AQ26" s="368"/>
      <c r="AR26" s="368"/>
      <c r="AS26" s="340"/>
      <c r="AT26" s="340"/>
      <c r="AU26" s="328" t="s">
        <v>311</v>
      </c>
      <c r="AV26" s="328" t="s">
        <v>311</v>
      </c>
      <c r="AW26" s="328" t="s">
        <v>311</v>
      </c>
      <c r="AX26" s="328" t="s">
        <v>311</v>
      </c>
      <c r="AY26" s="328" t="s">
        <v>311</v>
      </c>
      <c r="AZ26" s="329" t="s">
        <v>310</v>
      </c>
      <c r="BA26" s="329" t="s">
        <v>310</v>
      </c>
      <c r="BB26" s="340"/>
      <c r="BC26" s="341"/>
      <c r="BD26" s="341"/>
      <c r="BE26" s="341"/>
      <c r="BF26" s="341"/>
      <c r="BG26" s="336"/>
      <c r="BH26" s="336"/>
      <c r="BI26" s="336"/>
      <c r="BJ26" s="366"/>
      <c r="BK26" s="358"/>
      <c r="BL26" s="360">
        <f>SUM(E26:BK26)</f>
        <v>0</v>
      </c>
    </row>
    <row r="27" spans="1:64" ht="13.5" thickBot="1">
      <c r="A27" s="791"/>
      <c r="B27" s="657" t="s">
        <v>181</v>
      </c>
      <c r="C27" s="600" t="s">
        <v>34</v>
      </c>
      <c r="D27" s="45" t="s">
        <v>21</v>
      </c>
      <c r="E27" s="394">
        <f>SUM(E29+E35+E47)</f>
        <v>10</v>
      </c>
      <c r="F27" s="394">
        <f>SUM(F29+F35+F47)</f>
        <v>8</v>
      </c>
      <c r="G27" s="394">
        <f>SUM(G29+G35+G47)</f>
        <v>10</v>
      </c>
      <c r="H27" s="394">
        <f>SUM(H29+H35+H47)</f>
        <v>8</v>
      </c>
      <c r="I27" s="328" t="s">
        <v>311</v>
      </c>
      <c r="J27" s="328" t="s">
        <v>311</v>
      </c>
      <c r="K27" s="328" t="s">
        <v>311</v>
      </c>
      <c r="L27" s="328" t="s">
        <v>311</v>
      </c>
      <c r="M27" s="328" t="s">
        <v>311</v>
      </c>
      <c r="N27" s="329" t="s">
        <v>310</v>
      </c>
      <c r="O27" s="363"/>
      <c r="P27" s="394">
        <v>10</v>
      </c>
      <c r="Q27" s="394">
        <f t="shared" ref="Q27:W27" si="15">SUM(Q29+Q35+Q47)</f>
        <v>8</v>
      </c>
      <c r="R27" s="394">
        <f t="shared" si="15"/>
        <v>8</v>
      </c>
      <c r="S27" s="394">
        <f t="shared" si="15"/>
        <v>10</v>
      </c>
      <c r="T27" s="394">
        <f t="shared" si="15"/>
        <v>8</v>
      </c>
      <c r="U27" s="394">
        <f t="shared" si="15"/>
        <v>10</v>
      </c>
      <c r="V27" s="394">
        <f t="shared" si="15"/>
        <v>8</v>
      </c>
      <c r="W27" s="394">
        <f t="shared" si="15"/>
        <v>10</v>
      </c>
      <c r="X27" s="331"/>
      <c r="Y27" s="331"/>
      <c r="Z27" s="457">
        <f t="shared" ref="Z27:AR27" si="16">SUM(Z29+Z35+Z39+Z47)</f>
        <v>24</v>
      </c>
      <c r="AA27" s="457">
        <f t="shared" si="16"/>
        <v>26</v>
      </c>
      <c r="AB27" s="457">
        <f t="shared" si="16"/>
        <v>24</v>
      </c>
      <c r="AC27" s="457">
        <f t="shared" si="16"/>
        <v>26</v>
      </c>
      <c r="AD27" s="457">
        <f t="shared" si="16"/>
        <v>24</v>
      </c>
      <c r="AE27" s="457">
        <f t="shared" si="16"/>
        <v>26</v>
      </c>
      <c r="AF27" s="457">
        <f t="shared" si="16"/>
        <v>24</v>
      </c>
      <c r="AG27" s="457">
        <f t="shared" si="16"/>
        <v>26</v>
      </c>
      <c r="AH27" s="457">
        <f t="shared" si="16"/>
        <v>24</v>
      </c>
      <c r="AI27" s="457">
        <f t="shared" si="16"/>
        <v>26</v>
      </c>
      <c r="AJ27" s="457">
        <f t="shared" si="16"/>
        <v>24</v>
      </c>
      <c r="AK27" s="457">
        <f t="shared" si="16"/>
        <v>26</v>
      </c>
      <c r="AL27" s="457">
        <f t="shared" si="16"/>
        <v>24</v>
      </c>
      <c r="AM27" s="457">
        <f t="shared" si="16"/>
        <v>26</v>
      </c>
      <c r="AN27" s="457">
        <f t="shared" si="16"/>
        <v>24</v>
      </c>
      <c r="AO27" s="457">
        <f t="shared" si="16"/>
        <v>26</v>
      </c>
      <c r="AP27" s="457">
        <f t="shared" si="16"/>
        <v>24</v>
      </c>
      <c r="AQ27" s="457">
        <f t="shared" si="16"/>
        <v>26</v>
      </c>
      <c r="AR27" s="457">
        <f t="shared" si="16"/>
        <v>24</v>
      </c>
      <c r="AS27" s="365"/>
      <c r="AT27" s="365"/>
      <c r="AU27" s="328" t="s">
        <v>311</v>
      </c>
      <c r="AV27" s="328" t="s">
        <v>311</v>
      </c>
      <c r="AW27" s="328" t="s">
        <v>311</v>
      </c>
      <c r="AX27" s="328" t="s">
        <v>311</v>
      </c>
      <c r="AY27" s="328" t="s">
        <v>311</v>
      </c>
      <c r="AZ27" s="329" t="s">
        <v>310</v>
      </c>
      <c r="BA27" s="329" t="s">
        <v>310</v>
      </c>
      <c r="BB27" s="365"/>
      <c r="BC27" s="366"/>
      <c r="BD27" s="366"/>
      <c r="BE27" s="366"/>
      <c r="BF27" s="366"/>
      <c r="BG27" s="331"/>
      <c r="BH27" s="331"/>
      <c r="BI27" s="331"/>
      <c r="BJ27" s="341"/>
      <c r="BK27" s="370">
        <f>SUM(E27:BG27)</f>
        <v>582</v>
      </c>
      <c r="BL27" s="372"/>
    </row>
    <row r="28" spans="1:64" ht="13.5" thickBot="1">
      <c r="A28" s="791"/>
      <c r="B28" s="658"/>
      <c r="C28" s="579"/>
      <c r="D28" s="318" t="s">
        <v>22</v>
      </c>
      <c r="E28" s="395">
        <f>SUM(E30+E36+E48)</f>
        <v>1</v>
      </c>
      <c r="F28" s="395">
        <f>F30+F36+F40+F48</f>
        <v>2</v>
      </c>
      <c r="G28" s="395">
        <f>G30+G36+G40+G48</f>
        <v>1</v>
      </c>
      <c r="H28" s="395">
        <f>H30+H36+H40+H48</f>
        <v>2</v>
      </c>
      <c r="I28" s="328" t="s">
        <v>311</v>
      </c>
      <c r="J28" s="328" t="s">
        <v>311</v>
      </c>
      <c r="K28" s="328" t="s">
        <v>311</v>
      </c>
      <c r="L28" s="328" t="s">
        <v>311</v>
      </c>
      <c r="M28" s="328" t="s">
        <v>311</v>
      </c>
      <c r="N28" s="329" t="s">
        <v>310</v>
      </c>
      <c r="O28" s="396"/>
      <c r="P28" s="395">
        <v>8</v>
      </c>
      <c r="Q28" s="395">
        <f t="shared" ref="Q28:W28" si="17">Q30+Q36+Q40+Q48</f>
        <v>2</v>
      </c>
      <c r="R28" s="395">
        <f t="shared" si="17"/>
        <v>3</v>
      </c>
      <c r="S28" s="395">
        <f t="shared" si="17"/>
        <v>3</v>
      </c>
      <c r="T28" s="395">
        <f t="shared" si="17"/>
        <v>3</v>
      </c>
      <c r="U28" s="395">
        <f t="shared" si="17"/>
        <v>3</v>
      </c>
      <c r="V28" s="395">
        <f t="shared" si="17"/>
        <v>1</v>
      </c>
      <c r="W28" s="395">
        <f t="shared" si="17"/>
        <v>1</v>
      </c>
      <c r="X28" s="336"/>
      <c r="Y28" s="336"/>
      <c r="Z28" s="374">
        <f t="shared" ref="Z28:AR28" si="18">SUM(Z30+Z36+Z40+Z48)</f>
        <v>2</v>
      </c>
      <c r="AA28" s="374">
        <f t="shared" si="18"/>
        <v>4</v>
      </c>
      <c r="AB28" s="374">
        <f t="shared" si="18"/>
        <v>3</v>
      </c>
      <c r="AC28" s="374">
        <f t="shared" si="18"/>
        <v>3</v>
      </c>
      <c r="AD28" s="374">
        <f t="shared" si="18"/>
        <v>4</v>
      </c>
      <c r="AE28" s="374">
        <f t="shared" si="18"/>
        <v>3</v>
      </c>
      <c r="AF28" s="374">
        <f t="shared" si="18"/>
        <v>3</v>
      </c>
      <c r="AG28" s="374">
        <f t="shared" si="18"/>
        <v>4</v>
      </c>
      <c r="AH28" s="374">
        <f t="shared" si="18"/>
        <v>3</v>
      </c>
      <c r="AI28" s="374">
        <f t="shared" si="18"/>
        <v>4</v>
      </c>
      <c r="AJ28" s="374">
        <f t="shared" si="18"/>
        <v>2</v>
      </c>
      <c r="AK28" s="374">
        <f t="shared" si="18"/>
        <v>1</v>
      </c>
      <c r="AL28" s="374">
        <f t="shared" si="18"/>
        <v>1</v>
      </c>
      <c r="AM28" s="374">
        <f t="shared" si="18"/>
        <v>1</v>
      </c>
      <c r="AN28" s="374">
        <f t="shared" si="18"/>
        <v>1</v>
      </c>
      <c r="AO28" s="374">
        <f t="shared" si="18"/>
        <v>1</v>
      </c>
      <c r="AP28" s="374">
        <f t="shared" si="18"/>
        <v>1</v>
      </c>
      <c r="AQ28" s="374">
        <f t="shared" si="18"/>
        <v>1</v>
      </c>
      <c r="AR28" s="374">
        <f t="shared" si="18"/>
        <v>1</v>
      </c>
      <c r="AS28" s="340"/>
      <c r="AT28" s="340"/>
      <c r="AU28" s="328" t="s">
        <v>311</v>
      </c>
      <c r="AV28" s="328" t="s">
        <v>311</v>
      </c>
      <c r="AW28" s="328" t="s">
        <v>311</v>
      </c>
      <c r="AX28" s="328" t="s">
        <v>311</v>
      </c>
      <c r="AY28" s="328" t="s">
        <v>311</v>
      </c>
      <c r="AZ28" s="329" t="s">
        <v>310</v>
      </c>
      <c r="BA28" s="329" t="s">
        <v>310</v>
      </c>
      <c r="BB28" s="340"/>
      <c r="BC28" s="341"/>
      <c r="BD28" s="341"/>
      <c r="BE28" s="341"/>
      <c r="BF28" s="341"/>
      <c r="BG28" s="336"/>
      <c r="BH28" s="336"/>
      <c r="BI28" s="336"/>
      <c r="BJ28" s="366"/>
      <c r="BK28" s="375"/>
      <c r="BL28" s="376">
        <f>SUM(E28:BK28)</f>
        <v>73</v>
      </c>
    </row>
    <row r="29" spans="1:64" ht="13.5" thickBot="1">
      <c r="A29" s="791"/>
      <c r="B29" s="783" t="s">
        <v>182</v>
      </c>
      <c r="C29" s="784" t="s">
        <v>227</v>
      </c>
      <c r="D29" s="310" t="s">
        <v>21</v>
      </c>
      <c r="E29" s="397">
        <f>SUM(E41,E31)</f>
        <v>10</v>
      </c>
      <c r="F29" s="397">
        <f>SUM(F41,F31)</f>
        <v>8</v>
      </c>
      <c r="G29" s="397">
        <f>SUM(G41,G31)</f>
        <v>10</v>
      </c>
      <c r="H29" s="397">
        <f>SUM(H41,H31)</f>
        <v>8</v>
      </c>
      <c r="I29" s="328" t="s">
        <v>311</v>
      </c>
      <c r="J29" s="328" t="s">
        <v>311</v>
      </c>
      <c r="K29" s="328" t="s">
        <v>311</v>
      </c>
      <c r="L29" s="328" t="s">
        <v>311</v>
      </c>
      <c r="M29" s="328" t="s">
        <v>311</v>
      </c>
      <c r="N29" s="329" t="s">
        <v>310</v>
      </c>
      <c r="O29" s="363"/>
      <c r="P29" s="397">
        <v>10</v>
      </c>
      <c r="Q29" s="397">
        <v>8</v>
      </c>
      <c r="R29" s="397">
        <f t="shared" ref="R29:W30" si="19">SUM(R41,R31)</f>
        <v>8</v>
      </c>
      <c r="S29" s="397">
        <f t="shared" si="19"/>
        <v>10</v>
      </c>
      <c r="T29" s="397">
        <f t="shared" si="19"/>
        <v>8</v>
      </c>
      <c r="U29" s="397">
        <f t="shared" si="19"/>
        <v>10</v>
      </c>
      <c r="V29" s="397">
        <f t="shared" si="19"/>
        <v>8</v>
      </c>
      <c r="W29" s="397">
        <f t="shared" si="19"/>
        <v>10</v>
      </c>
      <c r="X29" s="331"/>
      <c r="Y29" s="331"/>
      <c r="Z29" s="398">
        <f>SUM(Z31+Z33)</f>
        <v>10</v>
      </c>
      <c r="AA29" s="398">
        <f t="shared" ref="AA29:AM29" si="20">SUM(AA31+AA33)</f>
        <v>10</v>
      </c>
      <c r="AB29" s="398">
        <f t="shared" si="20"/>
        <v>10</v>
      </c>
      <c r="AC29" s="398">
        <f t="shared" si="20"/>
        <v>10</v>
      </c>
      <c r="AD29" s="398">
        <f t="shared" si="20"/>
        <v>10</v>
      </c>
      <c r="AE29" s="398">
        <f t="shared" si="20"/>
        <v>10</v>
      </c>
      <c r="AF29" s="398">
        <f t="shared" si="20"/>
        <v>10</v>
      </c>
      <c r="AG29" s="398">
        <f t="shared" si="20"/>
        <v>10</v>
      </c>
      <c r="AH29" s="398">
        <f t="shared" si="20"/>
        <v>10</v>
      </c>
      <c r="AI29" s="398">
        <f t="shared" si="20"/>
        <v>10</v>
      </c>
      <c r="AJ29" s="398">
        <f t="shared" si="20"/>
        <v>10</v>
      </c>
      <c r="AK29" s="398">
        <f t="shared" si="20"/>
        <v>10</v>
      </c>
      <c r="AL29" s="398">
        <f t="shared" si="20"/>
        <v>10</v>
      </c>
      <c r="AM29" s="398">
        <f t="shared" si="20"/>
        <v>10</v>
      </c>
      <c r="AN29" s="398">
        <f t="shared" ref="AN29:AQ29" si="21">SUM(AN31+AN33)</f>
        <v>10</v>
      </c>
      <c r="AO29" s="398">
        <f t="shared" si="21"/>
        <v>10</v>
      </c>
      <c r="AP29" s="398">
        <f t="shared" si="21"/>
        <v>10</v>
      </c>
      <c r="AQ29" s="398">
        <f t="shared" si="21"/>
        <v>10</v>
      </c>
      <c r="AR29" s="398">
        <f t="shared" ref="AR29" si="22">SUM(AR31+AR33)</f>
        <v>10</v>
      </c>
      <c r="AS29" s="365"/>
      <c r="AT29" s="365"/>
      <c r="AU29" s="328" t="s">
        <v>311</v>
      </c>
      <c r="AV29" s="328" t="s">
        <v>311</v>
      </c>
      <c r="AW29" s="328" t="s">
        <v>311</v>
      </c>
      <c r="AX29" s="328" t="s">
        <v>311</v>
      </c>
      <c r="AY29" s="328" t="s">
        <v>311</v>
      </c>
      <c r="AZ29" s="329" t="s">
        <v>310</v>
      </c>
      <c r="BA29" s="329" t="s">
        <v>310</v>
      </c>
      <c r="BB29" s="365"/>
      <c r="BC29" s="366"/>
      <c r="BD29" s="366"/>
      <c r="BE29" s="366"/>
      <c r="BF29" s="366"/>
      <c r="BG29" s="331"/>
      <c r="BH29" s="331"/>
      <c r="BI29" s="331"/>
      <c r="BJ29" s="341"/>
      <c r="BK29" s="397">
        <f>SUM(E29:BG29)</f>
        <v>298</v>
      </c>
      <c r="BL29" s="399"/>
    </row>
    <row r="30" spans="1:64" ht="13.5" thickBot="1">
      <c r="A30" s="791"/>
      <c r="B30" s="780"/>
      <c r="C30" s="785"/>
      <c r="D30" s="316" t="s">
        <v>22</v>
      </c>
      <c r="E30" s="400">
        <f>SUM(E42+E32)</f>
        <v>1</v>
      </c>
      <c r="F30" s="400">
        <f>SUM(F42,F32)</f>
        <v>2</v>
      </c>
      <c r="G30" s="400">
        <f>SUM(G42,G32)</f>
        <v>1</v>
      </c>
      <c r="H30" s="400">
        <f>SUM(H42,H32)</f>
        <v>2</v>
      </c>
      <c r="I30" s="328" t="s">
        <v>311</v>
      </c>
      <c r="J30" s="328" t="s">
        <v>311</v>
      </c>
      <c r="K30" s="328" t="s">
        <v>311</v>
      </c>
      <c r="L30" s="328" t="s">
        <v>311</v>
      </c>
      <c r="M30" s="328" t="s">
        <v>311</v>
      </c>
      <c r="N30" s="329" t="s">
        <v>310</v>
      </c>
      <c r="O30" s="396"/>
      <c r="P30" s="400">
        <v>8</v>
      </c>
      <c r="Q30" s="400">
        <v>2</v>
      </c>
      <c r="R30" s="400">
        <f t="shared" si="19"/>
        <v>2</v>
      </c>
      <c r="S30" s="400">
        <f t="shared" si="19"/>
        <v>2</v>
      </c>
      <c r="T30" s="400">
        <f t="shared" si="19"/>
        <v>2</v>
      </c>
      <c r="U30" s="400">
        <f t="shared" si="19"/>
        <v>2</v>
      </c>
      <c r="V30" s="400">
        <f t="shared" si="19"/>
        <v>1</v>
      </c>
      <c r="W30" s="400">
        <f t="shared" si="19"/>
        <v>1</v>
      </c>
      <c r="X30" s="336"/>
      <c r="Y30" s="336"/>
      <c r="Z30" s="401">
        <f>SUM(Z32+Z34)</f>
        <v>2</v>
      </c>
      <c r="AA30" s="401">
        <f t="shared" ref="AA30:AM30" si="23">SUM(AA32+AA34)</f>
        <v>2</v>
      </c>
      <c r="AB30" s="401">
        <f t="shared" si="23"/>
        <v>2</v>
      </c>
      <c r="AC30" s="401">
        <f t="shared" si="23"/>
        <v>2</v>
      </c>
      <c r="AD30" s="401">
        <f t="shared" si="23"/>
        <v>2</v>
      </c>
      <c r="AE30" s="401">
        <f t="shared" si="23"/>
        <v>2</v>
      </c>
      <c r="AF30" s="401">
        <f t="shared" si="23"/>
        <v>2</v>
      </c>
      <c r="AG30" s="401">
        <f t="shared" si="23"/>
        <v>2</v>
      </c>
      <c r="AH30" s="401">
        <f t="shared" si="23"/>
        <v>2</v>
      </c>
      <c r="AI30" s="401">
        <f t="shared" si="23"/>
        <v>2</v>
      </c>
      <c r="AJ30" s="401">
        <f t="shared" si="23"/>
        <v>1</v>
      </c>
      <c r="AK30" s="401">
        <f t="shared" si="23"/>
        <v>1</v>
      </c>
      <c r="AL30" s="401">
        <f t="shared" si="23"/>
        <v>1</v>
      </c>
      <c r="AM30" s="401">
        <f t="shared" si="23"/>
        <v>1</v>
      </c>
      <c r="AN30" s="401">
        <f t="shared" ref="AN30:AQ30" si="24">SUM(AN32+AN34)</f>
        <v>1</v>
      </c>
      <c r="AO30" s="401">
        <f t="shared" si="24"/>
        <v>1</v>
      </c>
      <c r="AP30" s="401">
        <f t="shared" si="24"/>
        <v>1</v>
      </c>
      <c r="AQ30" s="401">
        <f t="shared" si="24"/>
        <v>1</v>
      </c>
      <c r="AR30" s="401">
        <f t="shared" ref="AR30" si="25">SUM(AR32+AR34)</f>
        <v>1</v>
      </c>
      <c r="AS30" s="340"/>
      <c r="AT30" s="340"/>
      <c r="AU30" s="328" t="s">
        <v>311</v>
      </c>
      <c r="AV30" s="328" t="s">
        <v>311</v>
      </c>
      <c r="AW30" s="328" t="s">
        <v>311</v>
      </c>
      <c r="AX30" s="328" t="s">
        <v>311</v>
      </c>
      <c r="AY30" s="328" t="s">
        <v>311</v>
      </c>
      <c r="AZ30" s="329" t="s">
        <v>310</v>
      </c>
      <c r="BA30" s="329" t="s">
        <v>310</v>
      </c>
      <c r="BB30" s="340"/>
      <c r="BC30" s="341"/>
      <c r="BD30" s="341"/>
      <c r="BE30" s="341"/>
      <c r="BF30" s="341"/>
      <c r="BG30" s="336"/>
      <c r="BH30" s="336"/>
      <c r="BI30" s="336"/>
      <c r="BJ30" s="366"/>
      <c r="BK30" s="402"/>
      <c r="BL30" s="403">
        <f>SUM(BL36+BL34+BL32)</f>
        <v>122</v>
      </c>
    </row>
    <row r="31" spans="1:64" ht="13.5" thickBot="1">
      <c r="A31" s="791"/>
      <c r="B31" s="569" t="s">
        <v>191</v>
      </c>
      <c r="C31" s="567" t="s">
        <v>232</v>
      </c>
      <c r="D31" s="28" t="s">
        <v>21</v>
      </c>
      <c r="E31" s="361">
        <v>8</v>
      </c>
      <c r="F31" s="361">
        <v>6</v>
      </c>
      <c r="G31" s="361">
        <v>8</v>
      </c>
      <c r="H31" s="361">
        <v>6</v>
      </c>
      <c r="I31" s="349" t="s">
        <v>311</v>
      </c>
      <c r="J31" s="349" t="s">
        <v>311</v>
      </c>
      <c r="K31" s="349" t="s">
        <v>311</v>
      </c>
      <c r="L31" s="349" t="s">
        <v>311</v>
      </c>
      <c r="M31" s="349" t="s">
        <v>311</v>
      </c>
      <c r="N31" s="350" t="s">
        <v>310</v>
      </c>
      <c r="O31" s="363"/>
      <c r="P31" s="362">
        <v>6</v>
      </c>
      <c r="Q31" s="362">
        <v>8</v>
      </c>
      <c r="R31" s="362">
        <v>6</v>
      </c>
      <c r="S31" s="362">
        <v>8</v>
      </c>
      <c r="T31" s="362">
        <v>6</v>
      </c>
      <c r="U31" s="362">
        <v>8</v>
      </c>
      <c r="V31" s="362">
        <v>6</v>
      </c>
      <c r="W31" s="362">
        <v>8</v>
      </c>
      <c r="X31" s="331"/>
      <c r="Y31" s="331"/>
      <c r="Z31" s="364">
        <v>2</v>
      </c>
      <c r="AA31" s="364">
        <v>4</v>
      </c>
      <c r="AB31" s="364">
        <v>2</v>
      </c>
      <c r="AC31" s="364">
        <v>4</v>
      </c>
      <c r="AD31" s="404">
        <v>2</v>
      </c>
      <c r="AE31" s="404">
        <v>4</v>
      </c>
      <c r="AF31" s="404">
        <v>2</v>
      </c>
      <c r="AG31" s="404">
        <v>4</v>
      </c>
      <c r="AH31" s="404">
        <v>2</v>
      </c>
      <c r="AI31" s="405">
        <v>4</v>
      </c>
      <c r="AJ31" s="405">
        <v>2</v>
      </c>
      <c r="AK31" s="405">
        <v>4</v>
      </c>
      <c r="AL31" s="405">
        <v>2</v>
      </c>
      <c r="AM31" s="404">
        <v>4</v>
      </c>
      <c r="AN31" s="405">
        <v>2</v>
      </c>
      <c r="AO31" s="404">
        <v>4</v>
      </c>
      <c r="AP31" s="405">
        <v>2</v>
      </c>
      <c r="AQ31" s="405">
        <v>4</v>
      </c>
      <c r="AR31" s="405">
        <v>2</v>
      </c>
      <c r="AS31" s="351"/>
      <c r="AT31" s="351"/>
      <c r="AU31" s="349" t="s">
        <v>311</v>
      </c>
      <c r="AV31" s="349" t="s">
        <v>311</v>
      </c>
      <c r="AW31" s="349" t="s">
        <v>311</v>
      </c>
      <c r="AX31" s="349" t="s">
        <v>311</v>
      </c>
      <c r="AY31" s="349" t="s">
        <v>311</v>
      </c>
      <c r="AZ31" s="350" t="s">
        <v>310</v>
      </c>
      <c r="BA31" s="350" t="s">
        <v>310</v>
      </c>
      <c r="BB31" s="351"/>
      <c r="BC31" s="352"/>
      <c r="BD31" s="352"/>
      <c r="BE31" s="352"/>
      <c r="BF31" s="352"/>
      <c r="BG31" s="346"/>
      <c r="BH31" s="346"/>
      <c r="BI31" s="346"/>
      <c r="BJ31" s="341"/>
      <c r="BK31" s="353">
        <f>SUM(E31:AM31)</f>
        <v>126</v>
      </c>
      <c r="BL31" s="367" t="s">
        <v>308</v>
      </c>
    </row>
    <row r="32" spans="1:64" ht="13.5" thickBot="1">
      <c r="A32" s="791"/>
      <c r="B32" s="570"/>
      <c r="C32" s="568"/>
      <c r="D32" s="35" t="s">
        <v>22</v>
      </c>
      <c r="E32" s="355">
        <v>1</v>
      </c>
      <c r="F32" s="355">
        <v>2</v>
      </c>
      <c r="G32" s="355">
        <v>1</v>
      </c>
      <c r="H32" s="355">
        <v>2</v>
      </c>
      <c r="I32" s="338" t="s">
        <v>311</v>
      </c>
      <c r="J32" s="338" t="s">
        <v>311</v>
      </c>
      <c r="K32" s="338" t="s">
        <v>311</v>
      </c>
      <c r="L32" s="338" t="s">
        <v>311</v>
      </c>
      <c r="M32" s="338" t="s">
        <v>311</v>
      </c>
      <c r="N32" s="339" t="s">
        <v>310</v>
      </c>
      <c r="O32" s="335"/>
      <c r="P32" s="355"/>
      <c r="Q32" s="355"/>
      <c r="R32" s="355">
        <v>1</v>
      </c>
      <c r="S32" s="355">
        <v>1</v>
      </c>
      <c r="T32" s="355">
        <v>1</v>
      </c>
      <c r="U32" s="355">
        <v>1</v>
      </c>
      <c r="V32" s="355">
        <v>1</v>
      </c>
      <c r="W32" s="355">
        <v>1</v>
      </c>
      <c r="X32" s="336"/>
      <c r="Y32" s="336"/>
      <c r="Z32" s="407">
        <v>1</v>
      </c>
      <c r="AA32" s="407">
        <v>1</v>
      </c>
      <c r="AB32" s="407">
        <v>1</v>
      </c>
      <c r="AC32" s="407">
        <v>1</v>
      </c>
      <c r="AD32" s="368">
        <v>1</v>
      </c>
      <c r="AE32" s="368">
        <v>1</v>
      </c>
      <c r="AF32" s="368">
        <v>1</v>
      </c>
      <c r="AG32" s="368">
        <v>1</v>
      </c>
      <c r="AH32" s="368">
        <v>1</v>
      </c>
      <c r="AI32" s="368">
        <v>1</v>
      </c>
      <c r="AJ32" s="368">
        <v>1</v>
      </c>
      <c r="AK32" s="368">
        <v>1</v>
      </c>
      <c r="AL32" s="368">
        <v>1</v>
      </c>
      <c r="AM32" s="368">
        <v>1</v>
      </c>
      <c r="AN32" s="368">
        <v>1</v>
      </c>
      <c r="AO32" s="368">
        <v>1</v>
      </c>
      <c r="AP32" s="368">
        <v>1</v>
      </c>
      <c r="AQ32" s="368">
        <v>1</v>
      </c>
      <c r="AR32" s="368">
        <v>1</v>
      </c>
      <c r="AS32" s="340"/>
      <c r="AT32" s="340"/>
      <c r="AU32" s="338" t="s">
        <v>311</v>
      </c>
      <c r="AV32" s="338" t="s">
        <v>311</v>
      </c>
      <c r="AW32" s="338" t="s">
        <v>311</v>
      </c>
      <c r="AX32" s="338" t="s">
        <v>311</v>
      </c>
      <c r="AY32" s="338" t="s">
        <v>311</v>
      </c>
      <c r="AZ32" s="339" t="s">
        <v>310</v>
      </c>
      <c r="BA32" s="339" t="s">
        <v>310</v>
      </c>
      <c r="BB32" s="340"/>
      <c r="BC32" s="341"/>
      <c r="BD32" s="341"/>
      <c r="BE32" s="341"/>
      <c r="BF32" s="341"/>
      <c r="BG32" s="336"/>
      <c r="BH32" s="336"/>
      <c r="BI32" s="336"/>
      <c r="BJ32" s="352"/>
      <c r="BK32" s="358"/>
      <c r="BL32" s="360">
        <v>26</v>
      </c>
    </row>
    <row r="33" spans="1:64" ht="13.5" thickBot="1">
      <c r="A33" s="791"/>
      <c r="B33" s="641" t="s">
        <v>228</v>
      </c>
      <c r="C33" s="582" t="s">
        <v>233</v>
      </c>
      <c r="D33" s="95" t="s">
        <v>21</v>
      </c>
      <c r="E33" s="409"/>
      <c r="F33" s="409"/>
      <c r="G33" s="409"/>
      <c r="H33" s="409"/>
      <c r="I33" s="349" t="s">
        <v>311</v>
      </c>
      <c r="J33" s="349" t="s">
        <v>311</v>
      </c>
      <c r="K33" s="349" t="s">
        <v>311</v>
      </c>
      <c r="L33" s="349" t="s">
        <v>311</v>
      </c>
      <c r="M33" s="349" t="s">
        <v>311</v>
      </c>
      <c r="N33" s="350" t="s">
        <v>310</v>
      </c>
      <c r="O33" s="345"/>
      <c r="P33" s="409"/>
      <c r="Q33" s="409"/>
      <c r="R33" s="409"/>
      <c r="S33" s="409"/>
      <c r="T33" s="409"/>
      <c r="U33" s="410"/>
      <c r="V33" s="409"/>
      <c r="W33" s="410"/>
      <c r="X33" s="346"/>
      <c r="Y33" s="346"/>
      <c r="Z33" s="411">
        <v>8</v>
      </c>
      <c r="AA33" s="411">
        <v>6</v>
      </c>
      <c r="AB33" s="411">
        <v>8</v>
      </c>
      <c r="AC33" s="411">
        <v>6</v>
      </c>
      <c r="AD33" s="411">
        <v>8</v>
      </c>
      <c r="AE33" s="411">
        <v>6</v>
      </c>
      <c r="AF33" s="411">
        <v>8</v>
      </c>
      <c r="AG33" s="411">
        <v>6</v>
      </c>
      <c r="AH33" s="411">
        <v>8</v>
      </c>
      <c r="AI33" s="411">
        <v>6</v>
      </c>
      <c r="AJ33" s="411">
        <v>8</v>
      </c>
      <c r="AK33" s="411">
        <v>6</v>
      </c>
      <c r="AL33" s="411">
        <v>8</v>
      </c>
      <c r="AM33" s="411">
        <v>6</v>
      </c>
      <c r="AN33" s="411">
        <v>8</v>
      </c>
      <c r="AO33" s="411">
        <v>6</v>
      </c>
      <c r="AP33" s="411">
        <v>8</v>
      </c>
      <c r="AQ33" s="411">
        <v>6</v>
      </c>
      <c r="AR33" s="411">
        <v>8</v>
      </c>
      <c r="AS33" s="351"/>
      <c r="AT33" s="351"/>
      <c r="AU33" s="349" t="s">
        <v>311</v>
      </c>
      <c r="AV33" s="349" t="s">
        <v>311</v>
      </c>
      <c r="AW33" s="349" t="s">
        <v>311</v>
      </c>
      <c r="AX33" s="349" t="s">
        <v>311</v>
      </c>
      <c r="AY33" s="349" t="s">
        <v>311</v>
      </c>
      <c r="AZ33" s="350" t="s">
        <v>310</v>
      </c>
      <c r="BA33" s="350" t="s">
        <v>310</v>
      </c>
      <c r="BB33" s="351"/>
      <c r="BC33" s="352"/>
      <c r="BD33" s="352"/>
      <c r="BE33" s="352"/>
      <c r="BF33" s="352"/>
      <c r="BG33" s="346"/>
      <c r="BH33" s="346"/>
      <c r="BI33" s="346"/>
      <c r="BJ33" s="341"/>
      <c r="BK33" s="353">
        <f>SUM(Z33:BG33)</f>
        <v>134</v>
      </c>
      <c r="BL33" s="406" t="s">
        <v>308</v>
      </c>
    </row>
    <row r="34" spans="1:64" ht="13.5" thickBot="1">
      <c r="A34" s="791"/>
      <c r="B34" s="642"/>
      <c r="C34" s="568"/>
      <c r="D34" s="35" t="s">
        <v>22</v>
      </c>
      <c r="E34" s="355"/>
      <c r="F34" s="378"/>
      <c r="G34" s="378"/>
      <c r="H34" s="378"/>
      <c r="I34" s="338" t="s">
        <v>311</v>
      </c>
      <c r="J34" s="338" t="s">
        <v>311</v>
      </c>
      <c r="K34" s="338" t="s">
        <v>311</v>
      </c>
      <c r="L34" s="338" t="s">
        <v>311</v>
      </c>
      <c r="M34" s="338" t="s">
        <v>311</v>
      </c>
      <c r="N34" s="339" t="s">
        <v>310</v>
      </c>
      <c r="O34" s="335"/>
      <c r="P34" s="378"/>
      <c r="Q34" s="378"/>
      <c r="R34" s="378"/>
      <c r="S34" s="378"/>
      <c r="T34" s="378"/>
      <c r="U34" s="355"/>
      <c r="V34" s="378"/>
      <c r="W34" s="355"/>
      <c r="X34" s="336"/>
      <c r="Y34" s="336"/>
      <c r="Z34" s="368">
        <v>1</v>
      </c>
      <c r="AA34" s="368">
        <v>1</v>
      </c>
      <c r="AB34" s="368">
        <v>1</v>
      </c>
      <c r="AC34" s="368">
        <v>1</v>
      </c>
      <c r="AD34" s="368">
        <v>1</v>
      </c>
      <c r="AE34" s="368">
        <v>1</v>
      </c>
      <c r="AF34" s="368">
        <v>1</v>
      </c>
      <c r="AG34" s="368">
        <v>1</v>
      </c>
      <c r="AH34" s="368">
        <v>1</v>
      </c>
      <c r="AI34" s="368">
        <v>1</v>
      </c>
      <c r="AJ34" s="368"/>
      <c r="AK34" s="368"/>
      <c r="AL34" s="368"/>
      <c r="AM34" s="368"/>
      <c r="AN34" s="368"/>
      <c r="AO34" s="368"/>
      <c r="AP34" s="368"/>
      <c r="AQ34" s="368"/>
      <c r="AR34" s="368"/>
      <c r="AS34" s="340"/>
      <c r="AT34" s="340"/>
      <c r="AU34" s="338" t="s">
        <v>311</v>
      </c>
      <c r="AV34" s="338" t="s">
        <v>311</v>
      </c>
      <c r="AW34" s="338" t="s">
        <v>311</v>
      </c>
      <c r="AX34" s="338" t="s">
        <v>311</v>
      </c>
      <c r="AY34" s="338" t="s">
        <v>311</v>
      </c>
      <c r="AZ34" s="339" t="s">
        <v>310</v>
      </c>
      <c r="BA34" s="339" t="s">
        <v>310</v>
      </c>
      <c r="BB34" s="340"/>
      <c r="BC34" s="341"/>
      <c r="BD34" s="341"/>
      <c r="BE34" s="341"/>
      <c r="BF34" s="341"/>
      <c r="BG34" s="336"/>
      <c r="BH34" s="336"/>
      <c r="BI34" s="336"/>
      <c r="BJ34" s="352"/>
      <c r="BK34" s="358"/>
      <c r="BL34" s="408">
        <v>47</v>
      </c>
    </row>
    <row r="35" spans="1:64" ht="13.5" thickBot="1">
      <c r="A35" s="791"/>
      <c r="B35" s="779" t="s">
        <v>192</v>
      </c>
      <c r="C35" s="786" t="s">
        <v>238</v>
      </c>
      <c r="D35" s="310" t="s">
        <v>21</v>
      </c>
      <c r="E35" s="397"/>
      <c r="F35" s="397"/>
      <c r="G35" s="397"/>
      <c r="H35" s="397"/>
      <c r="I35" s="349" t="s">
        <v>311</v>
      </c>
      <c r="J35" s="349" t="s">
        <v>311</v>
      </c>
      <c r="K35" s="349" t="s">
        <v>311</v>
      </c>
      <c r="L35" s="349" t="s">
        <v>311</v>
      </c>
      <c r="M35" s="349" t="s">
        <v>311</v>
      </c>
      <c r="N35" s="350" t="s">
        <v>310</v>
      </c>
      <c r="O35" s="345"/>
      <c r="P35" s="397"/>
      <c r="Q35" s="397"/>
      <c r="R35" s="397"/>
      <c r="S35" s="397"/>
      <c r="T35" s="397"/>
      <c r="U35" s="397"/>
      <c r="V35" s="397"/>
      <c r="W35" s="397"/>
      <c r="X35" s="346"/>
      <c r="Y35" s="346"/>
      <c r="Z35" s="458">
        <f t="shared" ref="Z35:AR35" si="26">SUM(Z37+Z43)</f>
        <v>12</v>
      </c>
      <c r="AA35" s="458">
        <f t="shared" si="26"/>
        <v>14</v>
      </c>
      <c r="AB35" s="458">
        <f t="shared" si="26"/>
        <v>12</v>
      </c>
      <c r="AC35" s="458">
        <f t="shared" si="26"/>
        <v>14</v>
      </c>
      <c r="AD35" s="458">
        <f t="shared" si="26"/>
        <v>12</v>
      </c>
      <c r="AE35" s="458">
        <f t="shared" si="26"/>
        <v>14</v>
      </c>
      <c r="AF35" s="458">
        <f t="shared" si="26"/>
        <v>12</v>
      </c>
      <c r="AG35" s="458">
        <f t="shared" si="26"/>
        <v>14</v>
      </c>
      <c r="AH35" s="458">
        <f t="shared" si="26"/>
        <v>12</v>
      </c>
      <c r="AI35" s="458">
        <f t="shared" si="26"/>
        <v>14</v>
      </c>
      <c r="AJ35" s="458">
        <f t="shared" si="26"/>
        <v>12</v>
      </c>
      <c r="AK35" s="458">
        <f t="shared" si="26"/>
        <v>14</v>
      </c>
      <c r="AL35" s="458">
        <f t="shared" si="26"/>
        <v>12</v>
      </c>
      <c r="AM35" s="458">
        <f t="shared" si="26"/>
        <v>14</v>
      </c>
      <c r="AN35" s="458">
        <f t="shared" si="26"/>
        <v>12</v>
      </c>
      <c r="AO35" s="458">
        <f t="shared" si="26"/>
        <v>14</v>
      </c>
      <c r="AP35" s="458">
        <f t="shared" si="26"/>
        <v>12</v>
      </c>
      <c r="AQ35" s="458">
        <f t="shared" si="26"/>
        <v>14</v>
      </c>
      <c r="AR35" s="458">
        <f t="shared" si="26"/>
        <v>12</v>
      </c>
      <c r="AS35" s="351"/>
      <c r="AT35" s="351"/>
      <c r="AU35" s="349" t="s">
        <v>311</v>
      </c>
      <c r="AV35" s="349" t="s">
        <v>311</v>
      </c>
      <c r="AW35" s="349" t="s">
        <v>311</v>
      </c>
      <c r="AX35" s="349" t="s">
        <v>311</v>
      </c>
      <c r="AY35" s="349" t="s">
        <v>311</v>
      </c>
      <c r="AZ35" s="350" t="s">
        <v>310</v>
      </c>
      <c r="BA35" s="350" t="s">
        <v>310</v>
      </c>
      <c r="BB35" s="351"/>
      <c r="BC35" s="352"/>
      <c r="BD35" s="352"/>
      <c r="BE35" s="352"/>
      <c r="BF35" s="352"/>
      <c r="BG35" s="346"/>
      <c r="BH35" s="346"/>
      <c r="BI35" s="346"/>
      <c r="BJ35" s="341"/>
      <c r="BK35" s="414">
        <f>SUM(E35:BG35)</f>
        <v>246</v>
      </c>
      <c r="BL35" s="412" t="s">
        <v>308</v>
      </c>
    </row>
    <row r="36" spans="1:64" ht="13.5" thickBot="1">
      <c r="A36" s="791"/>
      <c r="B36" s="780"/>
      <c r="C36" s="785"/>
      <c r="D36" s="320" t="s">
        <v>22</v>
      </c>
      <c r="E36" s="400"/>
      <c r="F36" s="400"/>
      <c r="G36" s="400"/>
      <c r="H36" s="400"/>
      <c r="I36" s="328" t="s">
        <v>311</v>
      </c>
      <c r="J36" s="328" t="s">
        <v>311</v>
      </c>
      <c r="K36" s="328" t="s">
        <v>311</v>
      </c>
      <c r="L36" s="328" t="s">
        <v>311</v>
      </c>
      <c r="M36" s="328" t="s">
        <v>311</v>
      </c>
      <c r="N36" s="329" t="s">
        <v>310</v>
      </c>
      <c r="O36" s="335"/>
      <c r="P36" s="400"/>
      <c r="Q36" s="400"/>
      <c r="R36" s="400"/>
      <c r="S36" s="400"/>
      <c r="T36" s="400"/>
      <c r="U36" s="400"/>
      <c r="V36" s="400"/>
      <c r="W36" s="400"/>
      <c r="X36" s="336"/>
      <c r="Y36" s="336"/>
      <c r="Z36" s="416">
        <f t="shared" ref="Z36:AR36" si="27">SUM(Z38+Z44)</f>
        <v>0</v>
      </c>
      <c r="AA36" s="416">
        <f t="shared" si="27"/>
        <v>2</v>
      </c>
      <c r="AB36" s="416">
        <f t="shared" si="27"/>
        <v>1</v>
      </c>
      <c r="AC36" s="416">
        <f t="shared" si="27"/>
        <v>1</v>
      </c>
      <c r="AD36" s="416">
        <f t="shared" si="27"/>
        <v>2</v>
      </c>
      <c r="AE36" s="416">
        <f t="shared" si="27"/>
        <v>1</v>
      </c>
      <c r="AF36" s="416">
        <f t="shared" si="27"/>
        <v>1</v>
      </c>
      <c r="AG36" s="416">
        <f t="shared" si="27"/>
        <v>2</v>
      </c>
      <c r="AH36" s="416">
        <f t="shared" si="27"/>
        <v>1</v>
      </c>
      <c r="AI36" s="416">
        <f t="shared" si="27"/>
        <v>2</v>
      </c>
      <c r="AJ36" s="416">
        <f t="shared" si="27"/>
        <v>1</v>
      </c>
      <c r="AK36" s="416">
        <f t="shared" si="27"/>
        <v>0</v>
      </c>
      <c r="AL36" s="416">
        <f t="shared" si="27"/>
        <v>0</v>
      </c>
      <c r="AM36" s="416">
        <f t="shared" si="27"/>
        <v>0</v>
      </c>
      <c r="AN36" s="416">
        <f t="shared" si="27"/>
        <v>0</v>
      </c>
      <c r="AO36" s="416">
        <f t="shared" si="27"/>
        <v>0</v>
      </c>
      <c r="AP36" s="416">
        <f t="shared" si="27"/>
        <v>0</v>
      </c>
      <c r="AQ36" s="416">
        <f t="shared" si="27"/>
        <v>0</v>
      </c>
      <c r="AR36" s="416">
        <f t="shared" si="27"/>
        <v>0</v>
      </c>
      <c r="AS36" s="340"/>
      <c r="AT36" s="340"/>
      <c r="AU36" s="328" t="s">
        <v>311</v>
      </c>
      <c r="AV36" s="328" t="s">
        <v>311</v>
      </c>
      <c r="AW36" s="328" t="s">
        <v>311</v>
      </c>
      <c r="AX36" s="328" t="s">
        <v>311</v>
      </c>
      <c r="AY36" s="328" t="s">
        <v>311</v>
      </c>
      <c r="AZ36" s="329" t="s">
        <v>310</v>
      </c>
      <c r="BA36" s="329" t="s">
        <v>310</v>
      </c>
      <c r="BB36" s="340"/>
      <c r="BC36" s="341"/>
      <c r="BD36" s="341"/>
      <c r="BE36" s="341"/>
      <c r="BF36" s="341"/>
      <c r="BG36" s="336"/>
      <c r="BH36" s="336"/>
      <c r="BI36" s="336"/>
      <c r="BJ36" s="366"/>
      <c r="BK36" s="402"/>
      <c r="BL36" s="408">
        <v>49</v>
      </c>
    </row>
    <row r="37" spans="1:64" ht="13.5" thickBot="1">
      <c r="A37" s="791"/>
      <c r="B37" s="573" t="s">
        <v>193</v>
      </c>
      <c r="C37" s="567" t="s">
        <v>239</v>
      </c>
      <c r="D37" s="28" t="s">
        <v>21</v>
      </c>
      <c r="E37" s="361"/>
      <c r="F37" s="361"/>
      <c r="G37" s="361"/>
      <c r="H37" s="361"/>
      <c r="I37" s="328" t="s">
        <v>311</v>
      </c>
      <c r="J37" s="328" t="s">
        <v>311</v>
      </c>
      <c r="K37" s="328" t="s">
        <v>311</v>
      </c>
      <c r="L37" s="328" t="s">
        <v>311</v>
      </c>
      <c r="M37" s="328" t="s">
        <v>311</v>
      </c>
      <c r="N37" s="329" t="s">
        <v>310</v>
      </c>
      <c r="O37" s="363"/>
      <c r="P37" s="361"/>
      <c r="Q37" s="361"/>
      <c r="R37" s="361"/>
      <c r="S37" s="361"/>
      <c r="T37" s="361"/>
      <c r="U37" s="361"/>
      <c r="V37" s="361"/>
      <c r="W37" s="361"/>
      <c r="X37" s="331"/>
      <c r="Y37" s="331"/>
      <c r="Z37" s="362">
        <v>4</v>
      </c>
      <c r="AA37" s="362">
        <v>4</v>
      </c>
      <c r="AB37" s="362">
        <v>4</v>
      </c>
      <c r="AC37" s="362">
        <v>4</v>
      </c>
      <c r="AD37" s="362">
        <v>4</v>
      </c>
      <c r="AE37" s="362">
        <v>4</v>
      </c>
      <c r="AF37" s="362">
        <v>4</v>
      </c>
      <c r="AG37" s="362">
        <v>4</v>
      </c>
      <c r="AH37" s="362">
        <v>4</v>
      </c>
      <c r="AI37" s="362">
        <v>4</v>
      </c>
      <c r="AJ37" s="362">
        <v>4</v>
      </c>
      <c r="AK37" s="362">
        <v>4</v>
      </c>
      <c r="AL37" s="362">
        <v>4</v>
      </c>
      <c r="AM37" s="362">
        <v>4</v>
      </c>
      <c r="AN37" s="362">
        <v>4</v>
      </c>
      <c r="AO37" s="362">
        <v>4</v>
      </c>
      <c r="AP37" s="362">
        <v>4</v>
      </c>
      <c r="AQ37" s="362">
        <v>4</v>
      </c>
      <c r="AR37" s="362">
        <v>4</v>
      </c>
      <c r="AS37" s="365"/>
      <c r="AT37" s="365"/>
      <c r="AU37" s="328" t="s">
        <v>311</v>
      </c>
      <c r="AV37" s="328" t="s">
        <v>311</v>
      </c>
      <c r="AW37" s="328" t="s">
        <v>311</v>
      </c>
      <c r="AX37" s="328" t="s">
        <v>311</v>
      </c>
      <c r="AY37" s="328" t="s">
        <v>311</v>
      </c>
      <c r="AZ37" s="329" t="s">
        <v>310</v>
      </c>
      <c r="BA37" s="329" t="s">
        <v>310</v>
      </c>
      <c r="BB37" s="365"/>
      <c r="BC37" s="366"/>
      <c r="BD37" s="366"/>
      <c r="BE37" s="366"/>
      <c r="BF37" s="366"/>
      <c r="BG37" s="331"/>
      <c r="BH37" s="331"/>
      <c r="BI37" s="331"/>
      <c r="BJ37" s="341"/>
      <c r="BK37" s="353">
        <f>SUM(E37:BG37)</f>
        <v>76</v>
      </c>
      <c r="BL37" s="415"/>
    </row>
    <row r="38" spans="1:64" ht="25.5" customHeight="1" thickBot="1">
      <c r="A38" s="791"/>
      <c r="B38" s="591"/>
      <c r="C38" s="568"/>
      <c r="D38" s="50" t="s">
        <v>22</v>
      </c>
      <c r="E38" s="377"/>
      <c r="F38" s="377"/>
      <c r="G38" s="377"/>
      <c r="H38" s="377"/>
      <c r="I38" s="338" t="s">
        <v>311</v>
      </c>
      <c r="J38" s="338" t="s">
        <v>311</v>
      </c>
      <c r="K38" s="338" t="s">
        <v>311</v>
      </c>
      <c r="L38" s="338" t="s">
        <v>311</v>
      </c>
      <c r="M38" s="338" t="s">
        <v>311</v>
      </c>
      <c r="N38" s="339" t="s">
        <v>310</v>
      </c>
      <c r="O38" s="335"/>
      <c r="P38" s="377"/>
      <c r="Q38" s="377"/>
      <c r="R38" s="377"/>
      <c r="S38" s="377"/>
      <c r="T38" s="377"/>
      <c r="U38" s="355"/>
      <c r="V38" s="377"/>
      <c r="W38" s="355"/>
      <c r="X38" s="336"/>
      <c r="Y38" s="336"/>
      <c r="Z38" s="419"/>
      <c r="AA38" s="419">
        <v>1</v>
      </c>
      <c r="AB38" s="419">
        <v>1</v>
      </c>
      <c r="AC38" s="419">
        <v>1</v>
      </c>
      <c r="AD38" s="419">
        <v>1</v>
      </c>
      <c r="AE38" s="419">
        <v>1</v>
      </c>
      <c r="AF38" s="419">
        <v>1</v>
      </c>
      <c r="AG38" s="419">
        <v>1</v>
      </c>
      <c r="AH38" s="419">
        <v>1</v>
      </c>
      <c r="AI38" s="419">
        <v>1</v>
      </c>
      <c r="AJ38" s="419">
        <v>1</v>
      </c>
      <c r="AK38" s="419"/>
      <c r="AL38" s="419"/>
      <c r="AM38" s="419"/>
      <c r="AN38" s="419"/>
      <c r="AO38" s="419"/>
      <c r="AP38" s="419"/>
      <c r="AQ38" s="419"/>
      <c r="AR38" s="419"/>
      <c r="AS38" s="340"/>
      <c r="AT38" s="340"/>
      <c r="AU38" s="338" t="s">
        <v>311</v>
      </c>
      <c r="AV38" s="338" t="s">
        <v>311</v>
      </c>
      <c r="AW38" s="338" t="s">
        <v>311</v>
      </c>
      <c r="AX38" s="338" t="s">
        <v>311</v>
      </c>
      <c r="AY38" s="338" t="s">
        <v>311</v>
      </c>
      <c r="AZ38" s="339" t="s">
        <v>310</v>
      </c>
      <c r="BA38" s="339" t="s">
        <v>310</v>
      </c>
      <c r="BB38" s="340"/>
      <c r="BC38" s="341"/>
      <c r="BD38" s="341"/>
      <c r="BE38" s="341"/>
      <c r="BF38" s="341"/>
      <c r="BG38" s="336"/>
      <c r="BH38" s="336"/>
      <c r="BI38" s="336"/>
      <c r="BJ38" s="352"/>
      <c r="BK38" s="358"/>
      <c r="BL38" s="417">
        <v>112</v>
      </c>
    </row>
    <row r="39" spans="1:64" ht="13.5" thickBot="1">
      <c r="A39" s="791"/>
      <c r="B39" s="779" t="s">
        <v>194</v>
      </c>
      <c r="C39" s="781" t="s">
        <v>259</v>
      </c>
      <c r="D39" s="312" t="s">
        <v>21</v>
      </c>
      <c r="E39" s="414"/>
      <c r="F39" s="414"/>
      <c r="G39" s="414"/>
      <c r="H39" s="414"/>
      <c r="I39" s="349" t="s">
        <v>311</v>
      </c>
      <c r="J39" s="349" t="s">
        <v>311</v>
      </c>
      <c r="K39" s="349" t="s">
        <v>311</v>
      </c>
      <c r="L39" s="349" t="s">
        <v>311</v>
      </c>
      <c r="M39" s="349" t="s">
        <v>311</v>
      </c>
      <c r="N39" s="350" t="s">
        <v>310</v>
      </c>
      <c r="O39" s="345"/>
      <c r="P39" s="420"/>
      <c r="Q39" s="420"/>
      <c r="R39" s="420"/>
      <c r="S39" s="420"/>
      <c r="T39" s="420"/>
      <c r="U39" s="420"/>
      <c r="V39" s="420"/>
      <c r="W39" s="420"/>
      <c r="X39" s="346"/>
      <c r="Y39" s="346"/>
      <c r="Z39" s="413">
        <v>2</v>
      </c>
      <c r="AA39" s="413">
        <v>2</v>
      </c>
      <c r="AB39" s="413">
        <v>2</v>
      </c>
      <c r="AC39" s="413">
        <v>2</v>
      </c>
      <c r="AD39" s="413">
        <v>2</v>
      </c>
      <c r="AE39" s="413">
        <v>2</v>
      </c>
      <c r="AF39" s="413">
        <v>2</v>
      </c>
      <c r="AG39" s="413">
        <v>2</v>
      </c>
      <c r="AH39" s="413">
        <v>2</v>
      </c>
      <c r="AI39" s="413">
        <v>2</v>
      </c>
      <c r="AJ39" s="413">
        <v>2</v>
      </c>
      <c r="AK39" s="413">
        <v>2</v>
      </c>
      <c r="AL39" s="413">
        <v>2</v>
      </c>
      <c r="AM39" s="413">
        <v>2</v>
      </c>
      <c r="AN39" s="413">
        <v>2</v>
      </c>
      <c r="AO39" s="413">
        <v>2</v>
      </c>
      <c r="AP39" s="413">
        <v>2</v>
      </c>
      <c r="AQ39" s="413">
        <v>2</v>
      </c>
      <c r="AR39" s="413">
        <v>2</v>
      </c>
      <c r="AS39" s="351"/>
      <c r="AT39" s="351"/>
      <c r="AU39" s="349" t="s">
        <v>311</v>
      </c>
      <c r="AV39" s="349" t="s">
        <v>311</v>
      </c>
      <c r="AW39" s="349" t="s">
        <v>311</v>
      </c>
      <c r="AX39" s="349" t="s">
        <v>311</v>
      </c>
      <c r="AY39" s="349" t="s">
        <v>311</v>
      </c>
      <c r="AZ39" s="350" t="s">
        <v>310</v>
      </c>
      <c r="BA39" s="350" t="s">
        <v>310</v>
      </c>
      <c r="BB39" s="351"/>
      <c r="BC39" s="352"/>
      <c r="BD39" s="352"/>
      <c r="BE39" s="352"/>
      <c r="BF39" s="352"/>
      <c r="BG39" s="346"/>
      <c r="BH39" s="346"/>
      <c r="BI39" s="346"/>
      <c r="BJ39" s="341"/>
      <c r="BK39" s="414">
        <f>SUM(Z39:BG39)</f>
        <v>38</v>
      </c>
      <c r="BL39" s="412"/>
    </row>
    <row r="40" spans="1:64" ht="13.5" thickBot="1">
      <c r="A40" s="791"/>
      <c r="B40" s="780"/>
      <c r="C40" s="782"/>
      <c r="D40" s="311" t="s">
        <v>22</v>
      </c>
      <c r="E40" s="402"/>
      <c r="F40" s="402"/>
      <c r="G40" s="402"/>
      <c r="H40" s="402"/>
      <c r="I40" s="338" t="s">
        <v>311</v>
      </c>
      <c r="J40" s="338" t="s">
        <v>311</v>
      </c>
      <c r="K40" s="338" t="s">
        <v>311</v>
      </c>
      <c r="L40" s="338" t="s">
        <v>311</v>
      </c>
      <c r="M40" s="338" t="s">
        <v>311</v>
      </c>
      <c r="N40" s="339" t="s">
        <v>310</v>
      </c>
      <c r="O40" s="335"/>
      <c r="P40" s="421"/>
      <c r="Q40" s="421"/>
      <c r="R40" s="421">
        <v>1</v>
      </c>
      <c r="S40" s="421">
        <v>1</v>
      </c>
      <c r="T40" s="421">
        <v>1</v>
      </c>
      <c r="U40" s="421">
        <v>1</v>
      </c>
      <c r="V40" s="421"/>
      <c r="W40" s="421"/>
      <c r="X40" s="336"/>
      <c r="Y40" s="336"/>
      <c r="Z40" s="416"/>
      <c r="AA40" s="416"/>
      <c r="AB40" s="416"/>
      <c r="AC40" s="416"/>
      <c r="AD40" s="416"/>
      <c r="AE40" s="416"/>
      <c r="AF40" s="416"/>
      <c r="AG40" s="416"/>
      <c r="AH40" s="416"/>
      <c r="AI40" s="416"/>
      <c r="AJ40" s="416"/>
      <c r="AK40" s="416"/>
      <c r="AL40" s="416"/>
      <c r="AM40" s="416"/>
      <c r="AN40" s="416"/>
      <c r="AO40" s="416"/>
      <c r="AP40" s="416"/>
      <c r="AQ40" s="416"/>
      <c r="AR40" s="416"/>
      <c r="AS40" s="340"/>
      <c r="AT40" s="340"/>
      <c r="AU40" s="338" t="s">
        <v>311</v>
      </c>
      <c r="AV40" s="338" t="s">
        <v>311</v>
      </c>
      <c r="AW40" s="338" t="s">
        <v>311</v>
      </c>
      <c r="AX40" s="338" t="s">
        <v>311</v>
      </c>
      <c r="AY40" s="338" t="s">
        <v>311</v>
      </c>
      <c r="AZ40" s="339" t="s">
        <v>310</v>
      </c>
      <c r="BA40" s="339" t="s">
        <v>310</v>
      </c>
      <c r="BB40" s="340"/>
      <c r="BC40" s="341"/>
      <c r="BD40" s="341"/>
      <c r="BE40" s="341"/>
      <c r="BF40" s="341"/>
      <c r="BG40" s="336"/>
      <c r="BH40" s="336"/>
      <c r="BI40" s="336"/>
      <c r="BJ40" s="366"/>
      <c r="BK40" s="402"/>
      <c r="BL40" s="408">
        <f>SUM(E44:AM44)</f>
        <v>4</v>
      </c>
    </row>
    <row r="41" spans="1:64" ht="13.5" customHeight="1" thickBot="1">
      <c r="A41" s="791"/>
      <c r="B41" s="573" t="s">
        <v>195</v>
      </c>
      <c r="C41" s="567" t="s">
        <v>243</v>
      </c>
      <c r="D41" s="27" t="s">
        <v>21</v>
      </c>
      <c r="E41" s="361">
        <v>2</v>
      </c>
      <c r="F41" s="361">
        <v>2</v>
      </c>
      <c r="G41" s="361">
        <v>2</v>
      </c>
      <c r="H41" s="361">
        <v>2</v>
      </c>
      <c r="I41" s="328" t="s">
        <v>311</v>
      </c>
      <c r="J41" s="328" t="s">
        <v>311</v>
      </c>
      <c r="K41" s="328" t="s">
        <v>311</v>
      </c>
      <c r="L41" s="328" t="s">
        <v>311</v>
      </c>
      <c r="M41" s="328" t="s">
        <v>311</v>
      </c>
      <c r="N41" s="329" t="s">
        <v>310</v>
      </c>
      <c r="O41" s="363"/>
      <c r="P41" s="362">
        <v>2</v>
      </c>
      <c r="Q41" s="362">
        <v>2</v>
      </c>
      <c r="R41" s="362">
        <v>2</v>
      </c>
      <c r="S41" s="362">
        <v>2</v>
      </c>
      <c r="T41" s="362">
        <v>2</v>
      </c>
      <c r="U41" s="362">
        <v>2</v>
      </c>
      <c r="V41" s="362">
        <v>2</v>
      </c>
      <c r="W41" s="362">
        <v>2</v>
      </c>
      <c r="X41" s="331"/>
      <c r="Y41" s="331"/>
      <c r="Z41" s="362">
        <v>2</v>
      </c>
      <c r="AA41" s="362">
        <v>2</v>
      </c>
      <c r="AB41" s="362">
        <v>2</v>
      </c>
      <c r="AC41" s="362">
        <v>2</v>
      </c>
      <c r="AD41" s="362">
        <v>2</v>
      </c>
      <c r="AE41" s="362">
        <v>2</v>
      </c>
      <c r="AF41" s="362">
        <v>2</v>
      </c>
      <c r="AG41" s="362">
        <v>2</v>
      </c>
      <c r="AH41" s="362">
        <v>2</v>
      </c>
      <c r="AI41" s="361">
        <v>2</v>
      </c>
      <c r="AJ41" s="361">
        <v>2</v>
      </c>
      <c r="AK41" s="361">
        <v>2</v>
      </c>
      <c r="AL41" s="361">
        <v>2</v>
      </c>
      <c r="AM41" s="362">
        <v>2</v>
      </c>
      <c r="AN41" s="361">
        <v>2</v>
      </c>
      <c r="AO41" s="362">
        <v>2</v>
      </c>
      <c r="AP41" s="361">
        <v>2</v>
      </c>
      <c r="AQ41" s="361">
        <v>2</v>
      </c>
      <c r="AR41" s="361">
        <v>2</v>
      </c>
      <c r="AS41" s="365"/>
      <c r="AT41" s="365"/>
      <c r="AU41" s="328" t="s">
        <v>311</v>
      </c>
      <c r="AV41" s="328" t="s">
        <v>311</v>
      </c>
      <c r="AW41" s="328" t="s">
        <v>311</v>
      </c>
      <c r="AX41" s="328" t="s">
        <v>311</v>
      </c>
      <c r="AY41" s="328" t="s">
        <v>311</v>
      </c>
      <c r="AZ41" s="329" t="s">
        <v>310</v>
      </c>
      <c r="BA41" s="329" t="s">
        <v>310</v>
      </c>
      <c r="BB41" s="365"/>
      <c r="BC41" s="366"/>
      <c r="BD41" s="366"/>
      <c r="BE41" s="366"/>
      <c r="BF41" s="366"/>
      <c r="BG41" s="331"/>
      <c r="BH41" s="331"/>
      <c r="BI41" s="331"/>
      <c r="BJ41" s="341"/>
      <c r="BK41" s="353">
        <v>52</v>
      </c>
      <c r="BL41" s="415"/>
    </row>
    <row r="42" spans="1:64" ht="13.5" thickBot="1">
      <c r="A42" s="791"/>
      <c r="B42" s="591"/>
      <c r="C42" s="568"/>
      <c r="D42" s="34" t="s">
        <v>22</v>
      </c>
      <c r="E42" s="355"/>
      <c r="F42" s="355"/>
      <c r="G42" s="355"/>
      <c r="H42" s="355"/>
      <c r="I42" s="338" t="s">
        <v>311</v>
      </c>
      <c r="J42" s="338" t="s">
        <v>311</v>
      </c>
      <c r="K42" s="338" t="s">
        <v>311</v>
      </c>
      <c r="L42" s="338" t="s">
        <v>311</v>
      </c>
      <c r="M42" s="338" t="s">
        <v>311</v>
      </c>
      <c r="N42" s="339" t="s">
        <v>310</v>
      </c>
      <c r="O42" s="335"/>
      <c r="P42" s="355"/>
      <c r="Q42" s="355"/>
      <c r="R42" s="355">
        <v>1</v>
      </c>
      <c r="S42" s="355">
        <v>1</v>
      </c>
      <c r="T42" s="355">
        <v>1</v>
      </c>
      <c r="U42" s="355">
        <v>1</v>
      </c>
      <c r="V42" s="355"/>
      <c r="W42" s="355"/>
      <c r="X42" s="336"/>
      <c r="Y42" s="336"/>
      <c r="Z42" s="356"/>
      <c r="AA42" s="356"/>
      <c r="AB42" s="356"/>
      <c r="AC42" s="356"/>
      <c r="AD42" s="357"/>
      <c r="AE42" s="357"/>
      <c r="AF42" s="357"/>
      <c r="AG42" s="357"/>
      <c r="AH42" s="357"/>
      <c r="AI42" s="358"/>
      <c r="AJ42" s="358"/>
      <c r="AK42" s="358"/>
      <c r="AL42" s="358"/>
      <c r="AM42" s="357"/>
      <c r="AN42" s="358"/>
      <c r="AO42" s="357"/>
      <c r="AP42" s="358"/>
      <c r="AQ42" s="358"/>
      <c r="AR42" s="358"/>
      <c r="AS42" s="340"/>
      <c r="AT42" s="340"/>
      <c r="AU42" s="338" t="s">
        <v>311</v>
      </c>
      <c r="AV42" s="338" t="s">
        <v>311</v>
      </c>
      <c r="AW42" s="338" t="s">
        <v>311</v>
      </c>
      <c r="AX42" s="338" t="s">
        <v>311</v>
      </c>
      <c r="AY42" s="338" t="s">
        <v>311</v>
      </c>
      <c r="AZ42" s="339" t="s">
        <v>310</v>
      </c>
      <c r="BA42" s="339" t="s">
        <v>310</v>
      </c>
      <c r="BB42" s="340"/>
      <c r="BC42" s="341"/>
      <c r="BD42" s="341"/>
      <c r="BE42" s="341"/>
      <c r="BF42" s="341"/>
      <c r="BG42" s="336"/>
      <c r="BH42" s="336"/>
      <c r="BI42" s="336"/>
      <c r="BJ42" s="352"/>
      <c r="BK42" s="358"/>
      <c r="BL42" s="417">
        <f>SUM(Z40:AM40)</f>
        <v>0</v>
      </c>
    </row>
    <row r="43" spans="1:64" ht="13.5" thickBot="1">
      <c r="A43" s="791"/>
      <c r="B43" s="641" t="s">
        <v>252</v>
      </c>
      <c r="C43" s="582" t="s">
        <v>332</v>
      </c>
      <c r="D43" s="28" t="s">
        <v>21</v>
      </c>
      <c r="E43" s="361"/>
      <c r="F43" s="361"/>
      <c r="G43" s="361"/>
      <c r="H43" s="361"/>
      <c r="I43" s="349" t="s">
        <v>311</v>
      </c>
      <c r="J43" s="349" t="s">
        <v>311</v>
      </c>
      <c r="K43" s="349" t="s">
        <v>311</v>
      </c>
      <c r="L43" s="349" t="s">
        <v>311</v>
      </c>
      <c r="M43" s="349" t="s">
        <v>311</v>
      </c>
      <c r="N43" s="350" t="s">
        <v>310</v>
      </c>
      <c r="O43" s="345"/>
      <c r="P43" s="361"/>
      <c r="Q43" s="361"/>
      <c r="R43" s="361"/>
      <c r="S43" s="361"/>
      <c r="T43" s="361"/>
      <c r="U43" s="344"/>
      <c r="V43" s="361"/>
      <c r="W43" s="344"/>
      <c r="X43" s="346"/>
      <c r="Y43" s="346"/>
      <c r="Z43" s="384">
        <v>8</v>
      </c>
      <c r="AA43" s="384">
        <v>10</v>
      </c>
      <c r="AB43" s="384">
        <v>8</v>
      </c>
      <c r="AC43" s="384">
        <v>10</v>
      </c>
      <c r="AD43" s="384">
        <v>8</v>
      </c>
      <c r="AE43" s="384">
        <v>10</v>
      </c>
      <c r="AF43" s="384">
        <v>8</v>
      </c>
      <c r="AG43" s="384">
        <v>10</v>
      </c>
      <c r="AH43" s="384">
        <v>8</v>
      </c>
      <c r="AI43" s="384">
        <v>10</v>
      </c>
      <c r="AJ43" s="384">
        <v>8</v>
      </c>
      <c r="AK43" s="384">
        <v>10</v>
      </c>
      <c r="AL43" s="384">
        <v>8</v>
      </c>
      <c r="AM43" s="384">
        <v>10</v>
      </c>
      <c r="AN43" s="384">
        <v>8</v>
      </c>
      <c r="AO43" s="384">
        <v>10</v>
      </c>
      <c r="AP43" s="384">
        <v>8</v>
      </c>
      <c r="AQ43" s="384">
        <v>10</v>
      </c>
      <c r="AR43" s="384">
        <v>8</v>
      </c>
      <c r="AS43" s="351"/>
      <c r="AT43" s="351"/>
      <c r="AU43" s="349" t="s">
        <v>311</v>
      </c>
      <c r="AV43" s="349" t="s">
        <v>311</v>
      </c>
      <c r="AW43" s="349" t="s">
        <v>311</v>
      </c>
      <c r="AX43" s="349" t="s">
        <v>311</v>
      </c>
      <c r="AY43" s="349" t="s">
        <v>311</v>
      </c>
      <c r="AZ43" s="350" t="s">
        <v>310</v>
      </c>
      <c r="BA43" s="350" t="s">
        <v>310</v>
      </c>
      <c r="BB43" s="351"/>
      <c r="BC43" s="352"/>
      <c r="BD43" s="352"/>
      <c r="BE43" s="352"/>
      <c r="BF43" s="352"/>
      <c r="BG43" s="346"/>
      <c r="BH43" s="346"/>
      <c r="BI43" s="346"/>
      <c r="BJ43" s="341"/>
      <c r="BK43" s="353">
        <f>SUM(E43:BG43)</f>
        <v>170</v>
      </c>
      <c r="BL43" s="418"/>
    </row>
    <row r="44" spans="1:64" ht="24" customHeight="1" thickBot="1">
      <c r="A44" s="791"/>
      <c r="B44" s="642"/>
      <c r="C44" s="568"/>
      <c r="D44" s="35" t="s">
        <v>22</v>
      </c>
      <c r="E44" s="355"/>
      <c r="F44" s="355"/>
      <c r="G44" s="355"/>
      <c r="H44" s="355"/>
      <c r="I44" s="338" t="s">
        <v>311</v>
      </c>
      <c r="J44" s="338" t="s">
        <v>311</v>
      </c>
      <c r="K44" s="338" t="s">
        <v>311</v>
      </c>
      <c r="L44" s="338" t="s">
        <v>311</v>
      </c>
      <c r="M44" s="338" t="s">
        <v>311</v>
      </c>
      <c r="N44" s="339" t="s">
        <v>310</v>
      </c>
      <c r="O44" s="335"/>
      <c r="P44" s="355"/>
      <c r="Q44" s="355"/>
      <c r="R44" s="355"/>
      <c r="S44" s="355"/>
      <c r="T44" s="355"/>
      <c r="U44" s="355"/>
      <c r="V44" s="355"/>
      <c r="W44" s="355"/>
      <c r="X44" s="336"/>
      <c r="Y44" s="336"/>
      <c r="Z44" s="368"/>
      <c r="AA44" s="368">
        <v>1</v>
      </c>
      <c r="AB44" s="368"/>
      <c r="AC44" s="368"/>
      <c r="AD44" s="368">
        <v>1</v>
      </c>
      <c r="AE44" s="368"/>
      <c r="AF44" s="368"/>
      <c r="AG44" s="368">
        <v>1</v>
      </c>
      <c r="AH44" s="368"/>
      <c r="AI44" s="368">
        <v>1</v>
      </c>
      <c r="AJ44" s="368"/>
      <c r="AK44" s="368"/>
      <c r="AL44" s="368"/>
      <c r="AM44" s="368"/>
      <c r="AN44" s="368"/>
      <c r="AO44" s="368"/>
      <c r="AP44" s="368"/>
      <c r="AQ44" s="368"/>
      <c r="AR44" s="368"/>
      <c r="AS44" s="340"/>
      <c r="AT44" s="340"/>
      <c r="AU44" s="338" t="s">
        <v>311</v>
      </c>
      <c r="AV44" s="338" t="s">
        <v>311</v>
      </c>
      <c r="AW44" s="338" t="s">
        <v>311</v>
      </c>
      <c r="AX44" s="338" t="s">
        <v>311</v>
      </c>
      <c r="AY44" s="338" t="s">
        <v>311</v>
      </c>
      <c r="AZ44" s="339" t="s">
        <v>310</v>
      </c>
      <c r="BA44" s="339" t="s">
        <v>310</v>
      </c>
      <c r="BB44" s="340"/>
      <c r="BC44" s="341"/>
      <c r="BD44" s="341"/>
      <c r="BE44" s="341"/>
      <c r="BF44" s="341"/>
      <c r="BG44" s="336"/>
      <c r="BH44" s="336"/>
      <c r="BI44" s="336"/>
      <c r="BJ44" s="352"/>
      <c r="BK44" s="358"/>
      <c r="BL44" s="408">
        <v>52</v>
      </c>
    </row>
    <row r="45" spans="1:64" ht="13.5" thickBot="1">
      <c r="A45" s="791"/>
      <c r="B45" s="573" t="s">
        <v>333</v>
      </c>
      <c r="C45" s="567" t="s">
        <v>334</v>
      </c>
      <c r="D45" s="28" t="s">
        <v>21</v>
      </c>
      <c r="E45" s="361"/>
      <c r="F45" s="361"/>
      <c r="G45" s="361"/>
      <c r="H45" s="361"/>
      <c r="I45" s="349" t="s">
        <v>311</v>
      </c>
      <c r="J45" s="349" t="s">
        <v>311</v>
      </c>
      <c r="K45" s="349" t="s">
        <v>311</v>
      </c>
      <c r="L45" s="349" t="s">
        <v>311</v>
      </c>
      <c r="M45" s="349" t="s">
        <v>311</v>
      </c>
      <c r="N45" s="350" t="s">
        <v>310</v>
      </c>
      <c r="O45" s="363"/>
      <c r="P45" s="362"/>
      <c r="Q45" s="362"/>
      <c r="R45" s="362"/>
      <c r="S45" s="362"/>
      <c r="T45" s="362"/>
      <c r="U45" s="362"/>
      <c r="V45" s="362"/>
      <c r="W45" s="362"/>
      <c r="X45" s="331"/>
      <c r="Y45" s="331"/>
      <c r="Z45" s="362">
        <v>6</v>
      </c>
      <c r="AA45" s="362">
        <v>4</v>
      </c>
      <c r="AB45" s="362">
        <v>6</v>
      </c>
      <c r="AC45" s="362">
        <v>4</v>
      </c>
      <c r="AD45" s="362">
        <v>6</v>
      </c>
      <c r="AE45" s="362">
        <v>4</v>
      </c>
      <c r="AF45" s="362">
        <v>6</v>
      </c>
      <c r="AG45" s="362">
        <v>4</v>
      </c>
      <c r="AH45" s="362">
        <v>6</v>
      </c>
      <c r="AI45" s="362">
        <v>4</v>
      </c>
      <c r="AJ45" s="362">
        <v>6</v>
      </c>
      <c r="AK45" s="362">
        <v>4</v>
      </c>
      <c r="AL45" s="362">
        <v>6</v>
      </c>
      <c r="AM45" s="362">
        <v>4</v>
      </c>
      <c r="AN45" s="362">
        <v>6</v>
      </c>
      <c r="AO45" s="362">
        <v>4</v>
      </c>
      <c r="AP45" s="362">
        <v>6</v>
      </c>
      <c r="AQ45" s="362">
        <v>4</v>
      </c>
      <c r="AR45" s="362">
        <v>6</v>
      </c>
      <c r="AS45" s="365"/>
      <c r="AT45" s="365"/>
      <c r="AU45" s="349" t="s">
        <v>311</v>
      </c>
      <c r="AV45" s="349" t="s">
        <v>311</v>
      </c>
      <c r="AW45" s="349" t="s">
        <v>311</v>
      </c>
      <c r="AX45" s="349" t="s">
        <v>311</v>
      </c>
      <c r="AY45" s="349" t="s">
        <v>311</v>
      </c>
      <c r="AZ45" s="350" t="s">
        <v>310</v>
      </c>
      <c r="BA45" s="350" t="s">
        <v>310</v>
      </c>
      <c r="BB45" s="365"/>
      <c r="BC45" s="366"/>
      <c r="BD45" s="366"/>
      <c r="BE45" s="366"/>
      <c r="BF45" s="366"/>
      <c r="BG45" s="331"/>
      <c r="BH45" s="331"/>
      <c r="BI45" s="331"/>
      <c r="BJ45" s="341"/>
      <c r="BK45" s="353">
        <f>SUM(Z45:BG45)</f>
        <v>96</v>
      </c>
      <c r="BL45" s="418"/>
    </row>
    <row r="46" spans="1:64" ht="13.5" thickBot="1">
      <c r="A46" s="791"/>
      <c r="B46" s="591"/>
      <c r="C46" s="568"/>
      <c r="D46" s="50" t="s">
        <v>22</v>
      </c>
      <c r="E46" s="422"/>
      <c r="F46" s="422"/>
      <c r="G46" s="422"/>
      <c r="H46" s="422"/>
      <c r="I46" s="338" t="s">
        <v>311</v>
      </c>
      <c r="J46" s="338" t="s">
        <v>311</v>
      </c>
      <c r="K46" s="338" t="s">
        <v>311</v>
      </c>
      <c r="L46" s="338" t="s">
        <v>311</v>
      </c>
      <c r="M46" s="338" t="s">
        <v>311</v>
      </c>
      <c r="N46" s="339" t="s">
        <v>310</v>
      </c>
      <c r="O46" s="335"/>
      <c r="P46" s="423"/>
      <c r="Q46" s="423"/>
      <c r="R46" s="423"/>
      <c r="S46" s="423"/>
      <c r="T46" s="423"/>
      <c r="U46" s="424"/>
      <c r="V46" s="423"/>
      <c r="W46" s="424"/>
      <c r="X46" s="336"/>
      <c r="Y46" s="336"/>
      <c r="Z46" s="368">
        <v>1</v>
      </c>
      <c r="AA46" s="368">
        <v>1</v>
      </c>
      <c r="AB46" s="368">
        <v>1</v>
      </c>
      <c r="AC46" s="368">
        <v>1</v>
      </c>
      <c r="AD46" s="368">
        <v>1</v>
      </c>
      <c r="AE46" s="368">
        <v>1</v>
      </c>
      <c r="AF46" s="368">
        <v>1</v>
      </c>
      <c r="AG46" s="368">
        <v>1</v>
      </c>
      <c r="AH46" s="368">
        <v>1</v>
      </c>
      <c r="AI46" s="368">
        <v>1</v>
      </c>
      <c r="AJ46" s="368">
        <v>1</v>
      </c>
      <c r="AK46" s="368">
        <v>1</v>
      </c>
      <c r="AL46" s="368">
        <v>1</v>
      </c>
      <c r="AM46" s="368">
        <v>1</v>
      </c>
      <c r="AN46" s="368">
        <v>1</v>
      </c>
      <c r="AO46" s="368">
        <v>1</v>
      </c>
      <c r="AP46" s="368">
        <v>1</v>
      </c>
      <c r="AQ46" s="368">
        <v>1</v>
      </c>
      <c r="AR46" s="368"/>
      <c r="AS46" s="340"/>
      <c r="AT46" s="340"/>
      <c r="AU46" s="338" t="s">
        <v>311</v>
      </c>
      <c r="AV46" s="338" t="s">
        <v>311</v>
      </c>
      <c r="AW46" s="338" t="s">
        <v>311</v>
      </c>
      <c r="AX46" s="338" t="s">
        <v>311</v>
      </c>
      <c r="AY46" s="338" t="s">
        <v>311</v>
      </c>
      <c r="AZ46" s="339" t="s">
        <v>310</v>
      </c>
      <c r="BA46" s="339" t="s">
        <v>310</v>
      </c>
      <c r="BB46" s="340"/>
      <c r="BC46" s="341"/>
      <c r="BD46" s="341"/>
      <c r="BE46" s="341"/>
      <c r="BF46" s="341"/>
      <c r="BG46" s="336"/>
      <c r="BH46" s="336"/>
      <c r="BI46" s="336"/>
      <c r="BJ46" s="352"/>
      <c r="BK46" s="358"/>
      <c r="BL46" s="408">
        <f>SUM(Z46:BK46)</f>
        <v>18</v>
      </c>
    </row>
    <row r="47" spans="1:64" ht="13.5" customHeight="1" thickBot="1">
      <c r="A47" s="791"/>
      <c r="B47" s="774"/>
      <c r="C47" s="776"/>
      <c r="D47" s="310"/>
      <c r="E47" s="397"/>
      <c r="F47" s="397"/>
      <c r="G47" s="397"/>
      <c r="H47" s="397"/>
      <c r="I47" s="338"/>
      <c r="J47" s="349"/>
      <c r="K47" s="349"/>
      <c r="L47" s="349"/>
      <c r="M47" s="349"/>
      <c r="N47" s="350"/>
      <c r="O47" s="345"/>
      <c r="P47" s="397"/>
      <c r="Q47" s="397"/>
      <c r="R47" s="397"/>
      <c r="S47" s="397"/>
      <c r="T47" s="397"/>
      <c r="U47" s="414"/>
      <c r="V47" s="397"/>
      <c r="W47" s="414"/>
      <c r="X47" s="346"/>
      <c r="Y47" s="346"/>
      <c r="Z47" s="425"/>
      <c r="AA47" s="420"/>
      <c r="AB47" s="420"/>
      <c r="AC47" s="420"/>
      <c r="AD47" s="420"/>
      <c r="AE47" s="420"/>
      <c r="AF47" s="420"/>
      <c r="AG47" s="420"/>
      <c r="AH47" s="420"/>
      <c r="AI47" s="420"/>
      <c r="AJ47" s="420"/>
      <c r="AK47" s="420"/>
      <c r="AL47" s="420"/>
      <c r="AM47" s="426"/>
      <c r="AN47" s="420"/>
      <c r="AO47" s="426"/>
      <c r="AP47" s="420"/>
      <c r="AQ47" s="420"/>
      <c r="AR47" s="420"/>
      <c r="AS47" s="351"/>
      <c r="AT47" s="351"/>
      <c r="AU47" s="338"/>
      <c r="AV47" s="349"/>
      <c r="AW47" s="349"/>
      <c r="AX47" s="349"/>
      <c r="AY47" s="349"/>
      <c r="AZ47" s="350"/>
      <c r="BA47" s="350"/>
      <c r="BB47" s="351"/>
      <c r="BC47" s="352"/>
      <c r="BD47" s="352"/>
      <c r="BE47" s="352"/>
      <c r="BF47" s="352"/>
      <c r="BG47" s="346"/>
      <c r="BH47" s="346"/>
      <c r="BI47" s="346"/>
      <c r="BJ47" s="341"/>
      <c r="BK47" s="414"/>
      <c r="BL47" s="427"/>
    </row>
    <row r="48" spans="1:64" ht="33.75" customHeight="1" thickBot="1">
      <c r="A48" s="791"/>
      <c r="B48" s="775"/>
      <c r="C48" s="777"/>
      <c r="D48" s="313"/>
      <c r="E48" s="428"/>
      <c r="F48" s="428"/>
      <c r="G48" s="428"/>
      <c r="H48" s="428"/>
      <c r="I48" s="338"/>
      <c r="J48" s="338"/>
      <c r="K48" s="338"/>
      <c r="L48" s="338"/>
      <c r="M48" s="338"/>
      <c r="N48" s="339"/>
      <c r="O48" s="335"/>
      <c r="P48" s="428"/>
      <c r="Q48" s="428"/>
      <c r="R48" s="428"/>
      <c r="S48" s="428"/>
      <c r="T48" s="428"/>
      <c r="U48" s="428"/>
      <c r="V48" s="428"/>
      <c r="W48" s="428"/>
      <c r="X48" s="336"/>
      <c r="Y48" s="336"/>
      <c r="Z48" s="429"/>
      <c r="AA48" s="421"/>
      <c r="AB48" s="421"/>
      <c r="AC48" s="430"/>
      <c r="AD48" s="430"/>
      <c r="AE48" s="430"/>
      <c r="AF48" s="430"/>
      <c r="AG48" s="430"/>
      <c r="AH48" s="430"/>
      <c r="AI48" s="430"/>
      <c r="AJ48" s="430"/>
      <c r="AK48" s="430"/>
      <c r="AL48" s="430"/>
      <c r="AM48" s="421"/>
      <c r="AN48" s="430"/>
      <c r="AO48" s="421"/>
      <c r="AP48" s="430"/>
      <c r="AQ48" s="430"/>
      <c r="AR48" s="430"/>
      <c r="AS48" s="431"/>
      <c r="AT48" s="431"/>
      <c r="AU48" s="338"/>
      <c r="AV48" s="338"/>
      <c r="AW48" s="338"/>
      <c r="AX48" s="338"/>
      <c r="AY48" s="338"/>
      <c r="AZ48" s="339"/>
      <c r="BA48" s="339"/>
      <c r="BB48" s="431"/>
      <c r="BC48" s="341"/>
      <c r="BD48" s="341"/>
      <c r="BE48" s="341"/>
      <c r="BF48" s="341"/>
      <c r="BG48" s="336"/>
      <c r="BH48" s="336"/>
      <c r="BI48" s="336"/>
      <c r="BJ48" s="352"/>
      <c r="BK48" s="402"/>
      <c r="BL48" s="432">
        <f>SUM(E48:BK48)</f>
        <v>0</v>
      </c>
    </row>
    <row r="49" spans="1:64" ht="12.75" customHeight="1" thickBot="1">
      <c r="A49" s="791"/>
      <c r="B49" s="583"/>
      <c r="C49" s="567"/>
      <c r="D49" s="95"/>
      <c r="E49" s="344"/>
      <c r="F49" s="344"/>
      <c r="G49" s="344"/>
      <c r="H49" s="344"/>
      <c r="I49" s="338"/>
      <c r="J49" s="349"/>
      <c r="K49" s="349"/>
      <c r="L49" s="349"/>
      <c r="M49" s="349"/>
      <c r="N49" s="350"/>
      <c r="O49" s="345"/>
      <c r="P49" s="344"/>
      <c r="Q49" s="344"/>
      <c r="R49" s="344"/>
      <c r="S49" s="344"/>
      <c r="T49" s="344"/>
      <c r="U49" s="344"/>
      <c r="V49" s="344"/>
      <c r="W49" s="344"/>
      <c r="X49" s="346"/>
      <c r="Y49" s="346"/>
      <c r="Z49" s="433"/>
      <c r="AA49" s="433"/>
      <c r="AB49" s="433"/>
      <c r="AC49" s="434"/>
      <c r="AD49" s="434"/>
      <c r="AE49" s="434"/>
      <c r="AF49" s="434"/>
      <c r="AG49" s="434"/>
      <c r="AH49" s="434"/>
      <c r="AI49" s="434"/>
      <c r="AJ49" s="434"/>
      <c r="AK49" s="434"/>
      <c r="AL49" s="434"/>
      <c r="AM49" s="435"/>
      <c r="AN49" s="434"/>
      <c r="AO49" s="435"/>
      <c r="AP49" s="434"/>
      <c r="AQ49" s="434"/>
      <c r="AR49" s="434"/>
      <c r="AS49" s="351"/>
      <c r="AT49" s="351"/>
      <c r="AU49" s="338"/>
      <c r="AV49" s="349"/>
      <c r="AW49" s="349"/>
      <c r="AX49" s="349"/>
      <c r="AY49" s="349"/>
      <c r="AZ49" s="350"/>
      <c r="BA49" s="350"/>
      <c r="BB49" s="351"/>
      <c r="BC49" s="352"/>
      <c r="BD49" s="352"/>
      <c r="BE49" s="352"/>
      <c r="BF49" s="352"/>
      <c r="BG49" s="346"/>
      <c r="BH49" s="346"/>
      <c r="BI49" s="346"/>
      <c r="BJ49" s="440"/>
      <c r="BK49" s="353"/>
      <c r="BL49" s="412"/>
    </row>
    <row r="50" spans="1:64">
      <c r="A50" s="791"/>
      <c r="B50" s="778"/>
      <c r="C50" s="625"/>
      <c r="D50" s="19"/>
      <c r="E50" s="378"/>
      <c r="F50" s="378"/>
      <c r="G50" s="378"/>
      <c r="H50" s="378"/>
      <c r="I50" s="328"/>
      <c r="J50" s="328"/>
      <c r="K50" s="328"/>
      <c r="L50" s="328"/>
      <c r="M50" s="328"/>
      <c r="N50" s="329"/>
      <c r="O50" s="436"/>
      <c r="P50" s="378"/>
      <c r="Q50" s="378"/>
      <c r="R50" s="378"/>
      <c r="S50" s="378"/>
      <c r="T50" s="378"/>
      <c r="U50" s="378"/>
      <c r="V50" s="378"/>
      <c r="W50" s="378"/>
      <c r="X50" s="437"/>
      <c r="Y50" s="437"/>
      <c r="Z50" s="438"/>
      <c r="AA50" s="438"/>
      <c r="AB50" s="438"/>
      <c r="AC50" s="438"/>
      <c r="AD50" s="438"/>
      <c r="AE50" s="438"/>
      <c r="AF50" s="438"/>
      <c r="AG50" s="438"/>
      <c r="AH50" s="438"/>
      <c r="AI50" s="438"/>
      <c r="AJ50" s="438"/>
      <c r="AK50" s="438"/>
      <c r="AL50" s="438"/>
      <c r="AM50" s="438"/>
      <c r="AN50" s="438"/>
      <c r="AO50" s="438"/>
      <c r="AP50" s="438"/>
      <c r="AQ50" s="438"/>
      <c r="AR50" s="438"/>
      <c r="AS50" s="439"/>
      <c r="AT50" s="439"/>
      <c r="AU50" s="328"/>
      <c r="AV50" s="328"/>
      <c r="AW50" s="328"/>
      <c r="AX50" s="328"/>
      <c r="AY50" s="328"/>
      <c r="AZ50" s="329"/>
      <c r="BA50" s="329"/>
      <c r="BB50" s="439"/>
      <c r="BC50" s="440"/>
      <c r="BD50" s="440"/>
      <c r="BE50" s="440"/>
      <c r="BF50" s="440"/>
      <c r="BG50" s="437"/>
      <c r="BH50" s="437"/>
      <c r="BI50" s="437"/>
      <c r="BJ50" s="441"/>
      <c r="BK50" s="378"/>
    </row>
    <row r="51" spans="1:64" ht="13.5" thickBot="1">
      <c r="A51" s="791"/>
      <c r="B51" s="616" t="s">
        <v>75</v>
      </c>
      <c r="C51" s="616"/>
      <c r="D51" s="617"/>
      <c r="E51" s="379">
        <f t="shared" ref="E51:O51" si="28">SUM(E7+E15+E19+E27)</f>
        <v>36</v>
      </c>
      <c r="F51" s="379">
        <f t="shared" si="28"/>
        <v>36</v>
      </c>
      <c r="G51" s="379">
        <f t="shared" si="28"/>
        <v>36</v>
      </c>
      <c r="H51" s="379">
        <f t="shared" si="28"/>
        <v>36</v>
      </c>
      <c r="I51" s="379" t="e">
        <f t="shared" si="28"/>
        <v>#VALUE!</v>
      </c>
      <c r="J51" s="379" t="e">
        <f t="shared" si="28"/>
        <v>#VALUE!</v>
      </c>
      <c r="K51" s="379" t="e">
        <f t="shared" si="28"/>
        <v>#VALUE!</v>
      </c>
      <c r="L51" s="379" t="e">
        <f t="shared" si="28"/>
        <v>#VALUE!</v>
      </c>
      <c r="M51" s="379" t="e">
        <f t="shared" si="28"/>
        <v>#VALUE!</v>
      </c>
      <c r="N51" s="379" t="e">
        <f t="shared" si="28"/>
        <v>#VALUE!</v>
      </c>
      <c r="O51" s="379" t="e">
        <f t="shared" si="28"/>
        <v>#VALUE!</v>
      </c>
      <c r="P51" s="379">
        <v>36</v>
      </c>
      <c r="Q51" s="379">
        <v>36</v>
      </c>
      <c r="R51" s="379">
        <f t="shared" ref="R51:AB52" si="29">SUM(R7+R15+R19+R27)</f>
        <v>36</v>
      </c>
      <c r="S51" s="379">
        <f t="shared" si="29"/>
        <v>36</v>
      </c>
      <c r="T51" s="379">
        <f t="shared" si="29"/>
        <v>36</v>
      </c>
      <c r="U51" s="379">
        <f t="shared" si="29"/>
        <v>36</v>
      </c>
      <c r="V51" s="379">
        <f t="shared" si="29"/>
        <v>36</v>
      </c>
      <c r="W51" s="379">
        <f t="shared" si="29"/>
        <v>36</v>
      </c>
      <c r="X51" s="379">
        <f t="shared" si="29"/>
        <v>0</v>
      </c>
      <c r="Y51" s="442"/>
      <c r="Z51" s="379">
        <v>36</v>
      </c>
      <c r="AA51" s="379">
        <v>36</v>
      </c>
      <c r="AB51" s="379">
        <f t="shared" si="29"/>
        <v>30</v>
      </c>
      <c r="AC51" s="379">
        <v>36</v>
      </c>
      <c r="AD51" s="379">
        <v>36</v>
      </c>
      <c r="AE51" s="379">
        <v>36</v>
      </c>
      <c r="AF51" s="379">
        <v>36</v>
      </c>
      <c r="AG51" s="379">
        <v>36</v>
      </c>
      <c r="AH51" s="379">
        <v>36</v>
      </c>
      <c r="AI51" s="379">
        <v>36</v>
      </c>
      <c r="AJ51" s="379">
        <v>36</v>
      </c>
      <c r="AK51" s="379">
        <v>36</v>
      </c>
      <c r="AL51" s="379">
        <v>36</v>
      </c>
      <c r="AM51" s="379">
        <v>36</v>
      </c>
      <c r="AN51" s="379">
        <v>36</v>
      </c>
      <c r="AO51" s="379">
        <v>36</v>
      </c>
      <c r="AP51" s="379">
        <v>36</v>
      </c>
      <c r="AQ51" s="379">
        <v>36</v>
      </c>
      <c r="AR51" s="379">
        <v>36</v>
      </c>
      <c r="AS51" s="380">
        <f t="shared" ref="AS51" si="30">SUM(AS7+AS19+AS27)</f>
        <v>0</v>
      </c>
      <c r="AT51" s="443"/>
      <c r="AU51" s="380"/>
      <c r="AV51" s="380"/>
      <c r="AW51" s="380"/>
      <c r="AX51" s="443"/>
      <c r="AY51" s="443"/>
      <c r="AZ51" s="443"/>
      <c r="BA51" s="443"/>
      <c r="BB51" s="443"/>
      <c r="BC51" s="443"/>
      <c r="BD51" s="443"/>
      <c r="BE51" s="443"/>
      <c r="BF51" s="444"/>
      <c r="BG51" s="445">
        <f>SUM(BK7+BK15+BK19+BK27)</f>
        <v>990</v>
      </c>
      <c r="BH51" s="446"/>
    </row>
    <row r="52" spans="1:64" ht="13.5" thickTop="1">
      <c r="A52" s="791"/>
      <c r="B52" s="619" t="s">
        <v>76</v>
      </c>
      <c r="C52" s="619"/>
      <c r="D52" s="620"/>
      <c r="E52" s="447">
        <f t="shared" ref="E52:O52" si="31">SUM(E8+E16+E20+E28)</f>
        <v>2</v>
      </c>
      <c r="F52" s="447">
        <f t="shared" si="31"/>
        <v>2</v>
      </c>
      <c r="G52" s="447">
        <f t="shared" si="31"/>
        <v>2</v>
      </c>
      <c r="H52" s="447">
        <f t="shared" si="31"/>
        <v>2</v>
      </c>
      <c r="I52" s="447" t="e">
        <f t="shared" si="31"/>
        <v>#VALUE!</v>
      </c>
      <c r="J52" s="447" t="e">
        <f t="shared" si="31"/>
        <v>#VALUE!</v>
      </c>
      <c r="K52" s="447" t="e">
        <f t="shared" si="31"/>
        <v>#VALUE!</v>
      </c>
      <c r="L52" s="447" t="e">
        <f t="shared" si="31"/>
        <v>#VALUE!</v>
      </c>
      <c r="M52" s="447" t="e">
        <f t="shared" si="31"/>
        <v>#VALUE!</v>
      </c>
      <c r="N52" s="447" t="e">
        <f t="shared" si="31"/>
        <v>#VALUE!</v>
      </c>
      <c r="O52" s="447">
        <f t="shared" si="31"/>
        <v>0</v>
      </c>
      <c r="P52" s="447">
        <v>2</v>
      </c>
      <c r="Q52" s="447">
        <f>SUM(Q8+Q16+Q20+Q28)</f>
        <v>2</v>
      </c>
      <c r="R52" s="447">
        <f t="shared" si="29"/>
        <v>3</v>
      </c>
      <c r="S52" s="447">
        <f t="shared" si="29"/>
        <v>3</v>
      </c>
      <c r="T52" s="447">
        <f t="shared" si="29"/>
        <v>3</v>
      </c>
      <c r="U52" s="447">
        <f t="shared" si="29"/>
        <v>3</v>
      </c>
      <c r="V52" s="447">
        <f t="shared" si="29"/>
        <v>1</v>
      </c>
      <c r="W52" s="447">
        <f t="shared" si="29"/>
        <v>1</v>
      </c>
      <c r="X52" s="447">
        <f t="shared" si="29"/>
        <v>0</v>
      </c>
      <c r="Y52" s="448"/>
      <c r="Z52" s="449">
        <v>1</v>
      </c>
      <c r="AA52" s="449">
        <v>3</v>
      </c>
      <c r="AB52" s="449">
        <v>3</v>
      </c>
      <c r="AC52" s="449">
        <v>4</v>
      </c>
      <c r="AD52" s="449">
        <v>4</v>
      </c>
      <c r="AE52" s="449">
        <v>3</v>
      </c>
      <c r="AF52" s="449">
        <v>3</v>
      </c>
      <c r="AG52" s="449">
        <v>3</v>
      </c>
      <c r="AH52" s="449">
        <v>3</v>
      </c>
      <c r="AI52" s="449">
        <v>3</v>
      </c>
      <c r="AJ52" s="449">
        <f t="shared" ref="AJ52:AS52" si="32">SUM(AJ8+AJ20+AJ28)</f>
        <v>4</v>
      </c>
      <c r="AK52" s="449">
        <f t="shared" si="32"/>
        <v>3</v>
      </c>
      <c r="AL52" s="449">
        <f t="shared" si="32"/>
        <v>3</v>
      </c>
      <c r="AM52" s="449">
        <f t="shared" si="32"/>
        <v>3</v>
      </c>
      <c r="AN52" s="449">
        <f t="shared" si="32"/>
        <v>3</v>
      </c>
      <c r="AO52" s="449">
        <f t="shared" si="32"/>
        <v>3</v>
      </c>
      <c r="AP52" s="449">
        <f t="shared" si="32"/>
        <v>3</v>
      </c>
      <c r="AQ52" s="449">
        <f t="shared" si="32"/>
        <v>3</v>
      </c>
      <c r="AR52" s="449">
        <f t="shared" si="32"/>
        <v>3</v>
      </c>
      <c r="AS52" s="449">
        <f t="shared" si="32"/>
        <v>0</v>
      </c>
      <c r="AT52" s="450"/>
      <c r="AU52" s="447"/>
      <c r="AV52" s="447"/>
      <c r="AW52" s="447"/>
      <c r="AX52" s="450"/>
      <c r="AY52" s="450"/>
      <c r="AZ52" s="450"/>
      <c r="BA52" s="450"/>
      <c r="BB52" s="450"/>
      <c r="BC52" s="450"/>
      <c r="BD52" s="450"/>
      <c r="BE52" s="450"/>
      <c r="BF52" s="448"/>
      <c r="BG52" s="443"/>
      <c r="BH52" s="451" t="e">
        <f>SUM(E52:AM52)</f>
        <v>#VALUE!</v>
      </c>
    </row>
    <row r="53" spans="1:64" ht="13.5" thickBot="1">
      <c r="A53" s="792"/>
      <c r="B53" s="622" t="s">
        <v>44</v>
      </c>
      <c r="C53" s="622"/>
      <c r="D53" s="623"/>
      <c r="E53" s="452">
        <f>SUM(E51:E52)</f>
        <v>38</v>
      </c>
      <c r="F53" s="452">
        <f t="shared" ref="F53:O53" si="33">F51+F52</f>
        <v>38</v>
      </c>
      <c r="G53" s="452">
        <f t="shared" si="33"/>
        <v>38</v>
      </c>
      <c r="H53" s="452">
        <f t="shared" si="33"/>
        <v>38</v>
      </c>
      <c r="I53" s="452" t="e">
        <f t="shared" si="33"/>
        <v>#VALUE!</v>
      </c>
      <c r="J53" s="452" t="e">
        <f t="shared" si="33"/>
        <v>#VALUE!</v>
      </c>
      <c r="K53" s="452" t="e">
        <f t="shared" si="33"/>
        <v>#VALUE!</v>
      </c>
      <c r="L53" s="452" t="e">
        <f t="shared" si="33"/>
        <v>#VALUE!</v>
      </c>
      <c r="M53" s="452" t="e">
        <f t="shared" si="33"/>
        <v>#VALUE!</v>
      </c>
      <c r="N53" s="452" t="e">
        <f t="shared" si="33"/>
        <v>#VALUE!</v>
      </c>
      <c r="O53" s="452" t="e">
        <f t="shared" si="33"/>
        <v>#VALUE!</v>
      </c>
      <c r="P53" s="452">
        <f>Q51+Q52</f>
        <v>38</v>
      </c>
      <c r="Q53" s="452">
        <f>R51+R52</f>
        <v>39</v>
      </c>
      <c r="R53" s="452">
        <f>S51+S52</f>
        <v>39</v>
      </c>
      <c r="S53" s="452">
        <f>T51+T52</f>
        <v>39</v>
      </c>
      <c r="T53" s="452">
        <f>U51+U52</f>
        <v>39</v>
      </c>
      <c r="U53" s="452">
        <v>39</v>
      </c>
      <c r="V53" s="452">
        <f t="shared" ref="V53" si="34">W51+W52</f>
        <v>37</v>
      </c>
      <c r="W53" s="452">
        <v>37</v>
      </c>
      <c r="X53" s="454"/>
      <c r="Y53" s="455"/>
      <c r="Z53" s="455">
        <v>37</v>
      </c>
      <c r="AA53" s="455">
        <v>39</v>
      </c>
      <c r="AB53" s="455">
        <v>39</v>
      </c>
      <c r="AC53" s="455">
        <f t="shared" ref="AC53:AL53" si="35">SUM(AD51+AD52)</f>
        <v>40</v>
      </c>
      <c r="AD53" s="455">
        <v>40</v>
      </c>
      <c r="AE53" s="455">
        <f t="shared" si="35"/>
        <v>39</v>
      </c>
      <c r="AF53" s="455">
        <f t="shared" si="35"/>
        <v>39</v>
      </c>
      <c r="AG53" s="455">
        <f t="shared" si="35"/>
        <v>39</v>
      </c>
      <c r="AH53" s="455">
        <f t="shared" si="35"/>
        <v>39</v>
      </c>
      <c r="AI53" s="455">
        <v>39</v>
      </c>
      <c r="AJ53" s="455">
        <v>40</v>
      </c>
      <c r="AK53" s="455">
        <f t="shared" si="35"/>
        <v>39</v>
      </c>
      <c r="AL53" s="455">
        <f t="shared" si="35"/>
        <v>39</v>
      </c>
      <c r="AM53" s="455">
        <f t="shared" ref="AM53:AO53" si="36">SUM(AN51+AN52)</f>
        <v>39</v>
      </c>
      <c r="AN53" s="455">
        <f t="shared" si="36"/>
        <v>39</v>
      </c>
      <c r="AO53" s="455">
        <f t="shared" si="36"/>
        <v>39</v>
      </c>
      <c r="AP53" s="455">
        <f t="shared" ref="AP53" si="37">SUM(AQ51+AQ52)</f>
        <v>39</v>
      </c>
      <c r="AQ53" s="455">
        <v>39</v>
      </c>
      <c r="AR53" s="455">
        <v>39</v>
      </c>
      <c r="AS53" s="450"/>
      <c r="AT53" s="452"/>
      <c r="AU53" s="452"/>
      <c r="AV53" s="452"/>
      <c r="AW53" s="453"/>
      <c r="AX53" s="453"/>
      <c r="AY53" s="453"/>
      <c r="AZ53" s="453"/>
      <c r="BA53" s="453"/>
      <c r="BB53" s="453"/>
      <c r="BC53" s="453"/>
      <c r="BD53" s="453"/>
      <c r="BE53" s="454"/>
      <c r="BF53" s="772" t="e">
        <f>BH52+BG51</f>
        <v>#VALUE!</v>
      </c>
      <c r="BG53" s="773"/>
    </row>
    <row r="54" spans="1:64" ht="13.5" thickTop="1">
      <c r="E54" s="456"/>
      <c r="F54" s="456"/>
      <c r="G54" s="456"/>
      <c r="H54" s="456"/>
      <c r="I54" s="456"/>
      <c r="J54" s="456"/>
      <c r="K54" s="456"/>
      <c r="L54" s="456"/>
      <c r="M54" s="456"/>
      <c r="N54" s="456"/>
      <c r="O54" s="456"/>
      <c r="P54" s="456"/>
      <c r="Q54" s="456"/>
      <c r="R54" s="456"/>
      <c r="S54" s="456"/>
      <c r="T54" s="456"/>
      <c r="U54" s="456"/>
      <c r="V54" s="456"/>
      <c r="W54" s="456"/>
      <c r="X54" s="456"/>
      <c r="Y54" s="456"/>
      <c r="Z54" s="456"/>
      <c r="AA54" s="456"/>
      <c r="AB54" s="456"/>
      <c r="AC54" s="456"/>
      <c r="AD54" s="456"/>
      <c r="AE54" s="456"/>
      <c r="AF54" s="456"/>
      <c r="AG54" s="456"/>
      <c r="AH54" s="456"/>
      <c r="AI54" s="456"/>
      <c r="AJ54" s="456"/>
      <c r="AK54" s="456"/>
      <c r="AL54" s="456"/>
      <c r="AM54" s="456"/>
      <c r="AN54" s="456"/>
      <c r="AO54" s="456"/>
      <c r="AP54" s="456"/>
      <c r="AQ54" s="456"/>
      <c r="AR54" s="456"/>
      <c r="AS54" s="456"/>
      <c r="AT54" s="456"/>
      <c r="AU54" s="456"/>
      <c r="AV54" s="456"/>
      <c r="AW54" s="456"/>
      <c r="AX54" s="456"/>
      <c r="AY54" s="456"/>
      <c r="AZ54" s="456"/>
      <c r="BA54" s="456"/>
      <c r="BB54" s="456"/>
      <c r="BC54" s="456"/>
      <c r="BD54" s="456"/>
      <c r="BE54" s="456"/>
      <c r="BF54" s="456"/>
      <c r="BG54" s="456"/>
    </row>
  </sheetData>
  <mergeCells count="69">
    <mergeCell ref="BA6:BB6"/>
    <mergeCell ref="AY3:AZ3"/>
    <mergeCell ref="AT3:AU3"/>
    <mergeCell ref="BA3:BB3"/>
    <mergeCell ref="E2:BE2"/>
    <mergeCell ref="E4:BE4"/>
    <mergeCell ref="W5:X5"/>
    <mergeCell ref="W6:X6"/>
    <mergeCell ref="AT6:AU6"/>
    <mergeCell ref="AT5:AU5"/>
    <mergeCell ref="BA5:BB5"/>
    <mergeCell ref="AY5:AZ5"/>
    <mergeCell ref="AY6:AZ6"/>
    <mergeCell ref="A1:A6"/>
    <mergeCell ref="B1:B6"/>
    <mergeCell ref="C1:C6"/>
    <mergeCell ref="D1:D6"/>
    <mergeCell ref="AR5:AS5"/>
    <mergeCell ref="AR3:AS3"/>
    <mergeCell ref="AR6:AS6"/>
    <mergeCell ref="A8:A53"/>
    <mergeCell ref="B7:B8"/>
    <mergeCell ref="C7:C8"/>
    <mergeCell ref="B9:B10"/>
    <mergeCell ref="C9:C10"/>
    <mergeCell ref="B11:B12"/>
    <mergeCell ref="C11:C12"/>
    <mergeCell ref="B13:B14"/>
    <mergeCell ref="C13:C14"/>
    <mergeCell ref="B15:B16"/>
    <mergeCell ref="C15:C16"/>
    <mergeCell ref="B17:B18"/>
    <mergeCell ref="C17:C18"/>
    <mergeCell ref="B21:B22"/>
    <mergeCell ref="C21:C22"/>
    <mergeCell ref="B25:B26"/>
    <mergeCell ref="C25:C26"/>
    <mergeCell ref="B19:B20"/>
    <mergeCell ref="C19:C20"/>
    <mergeCell ref="B23:B24"/>
    <mergeCell ref="C23:C24"/>
    <mergeCell ref="B27:B28"/>
    <mergeCell ref="C27:C28"/>
    <mergeCell ref="B29:B30"/>
    <mergeCell ref="C29:C30"/>
    <mergeCell ref="B41:B42"/>
    <mergeCell ref="C41:C42"/>
    <mergeCell ref="B31:B32"/>
    <mergeCell ref="C31:C32"/>
    <mergeCell ref="B33:B34"/>
    <mergeCell ref="C33:C34"/>
    <mergeCell ref="B35:B36"/>
    <mergeCell ref="C35:C36"/>
    <mergeCell ref="B37:B38"/>
    <mergeCell ref="C37:C38"/>
    <mergeCell ref="B43:B44"/>
    <mergeCell ref="C43:C44"/>
    <mergeCell ref="B39:B40"/>
    <mergeCell ref="C39:C40"/>
    <mergeCell ref="B51:D51"/>
    <mergeCell ref="B52:D52"/>
    <mergeCell ref="B53:D53"/>
    <mergeCell ref="BF53:BG53"/>
    <mergeCell ref="B45:B46"/>
    <mergeCell ref="C45:C46"/>
    <mergeCell ref="B47:B48"/>
    <mergeCell ref="C47:C48"/>
    <mergeCell ref="B49:B50"/>
    <mergeCell ref="C49:C50"/>
  </mergeCells>
  <pageMargins left="0.7" right="0.7" top="0.75" bottom="0.75" header="0.3" footer="0.3"/>
  <pageSetup paperSize="9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G48"/>
  <sheetViews>
    <sheetView topLeftCell="B4" workbookViewId="0">
      <pane xSplit="1" topLeftCell="H1" activePane="topRight" state="frozen"/>
      <selection activeCell="B10" sqref="B10"/>
      <selection pane="topRight" activeCell="S41" sqref="S41"/>
    </sheetView>
  </sheetViews>
  <sheetFormatPr defaultRowHeight="12.75"/>
  <cols>
    <col min="3" max="3" width="20.28515625" customWidth="1"/>
    <col min="5" max="6" width="5.140625" customWidth="1"/>
    <col min="7" max="7" width="5.28515625" customWidth="1"/>
    <col min="8" max="8" width="5.42578125" customWidth="1"/>
    <col min="9" max="9" width="5.140625" customWidth="1"/>
    <col min="10" max="10" width="5" customWidth="1"/>
    <col min="11" max="11" width="5.5703125" customWidth="1"/>
    <col min="12" max="12" width="5.140625" customWidth="1"/>
    <col min="13" max="13" width="4.7109375" customWidth="1"/>
    <col min="14" max="14" width="5.28515625" customWidth="1"/>
    <col min="15" max="15" width="5.5703125" customWidth="1"/>
    <col min="16" max="16" width="5" customWidth="1"/>
    <col min="17" max="17" width="5.140625" customWidth="1"/>
    <col min="18" max="18" width="4.85546875" customWidth="1"/>
    <col min="19" max="19" width="5.140625" customWidth="1"/>
    <col min="20" max="20" width="5.28515625" customWidth="1"/>
    <col min="21" max="21" width="4.140625" customWidth="1"/>
    <col min="22" max="22" width="2.28515625" customWidth="1"/>
    <col min="23" max="23" width="3.5703125" customWidth="1"/>
    <col min="24" max="24" width="3.7109375" customWidth="1"/>
    <col min="25" max="25" width="4.28515625" customWidth="1"/>
    <col min="26" max="26" width="3.42578125" customWidth="1"/>
    <col min="27" max="27" width="4.140625" customWidth="1"/>
    <col min="28" max="28" width="4.42578125" customWidth="1"/>
    <col min="29" max="30" width="3.85546875" customWidth="1"/>
    <col min="31" max="31" width="4.140625" customWidth="1"/>
    <col min="32" max="32" width="3.85546875" customWidth="1"/>
    <col min="33" max="33" width="4.28515625" customWidth="1"/>
    <col min="34" max="34" width="4.5703125" customWidth="1"/>
    <col min="35" max="35" width="4.140625" customWidth="1"/>
    <col min="36" max="36" width="3.85546875" customWidth="1"/>
    <col min="37" max="37" width="4.28515625" customWidth="1"/>
    <col min="38" max="38" width="4.42578125" customWidth="1"/>
    <col min="39" max="39" width="4.28515625" customWidth="1"/>
    <col min="40" max="40" width="3.5703125" customWidth="1"/>
    <col min="41" max="41" width="4" customWidth="1"/>
    <col min="42" max="42" width="4.28515625" customWidth="1"/>
    <col min="43" max="43" width="4.42578125" customWidth="1"/>
    <col min="44" max="44" width="3.42578125" customWidth="1"/>
    <col min="45" max="45" width="5.28515625" customWidth="1"/>
    <col min="46" max="46" width="4" customWidth="1"/>
    <col min="47" max="47" width="4.42578125" customWidth="1"/>
    <col min="48" max="48" width="3.85546875" customWidth="1"/>
    <col min="49" max="49" width="5.42578125" customWidth="1"/>
    <col min="50" max="50" width="3.85546875" customWidth="1"/>
    <col min="51" max="51" width="3.42578125" customWidth="1"/>
    <col min="52" max="52" width="3" customWidth="1"/>
    <col min="53" max="53" width="4" customWidth="1"/>
    <col min="54" max="54" width="4.7109375" customWidth="1"/>
    <col min="55" max="56" width="4.28515625" customWidth="1"/>
    <col min="57" max="57" width="3.5703125" customWidth="1"/>
  </cols>
  <sheetData>
    <row r="1" spans="1:59" ht="57.75">
      <c r="A1" s="691" t="s">
        <v>0</v>
      </c>
      <c r="B1" s="691" t="s">
        <v>1</v>
      </c>
      <c r="C1" s="708" t="s">
        <v>2</v>
      </c>
      <c r="D1" s="820" t="s">
        <v>3</v>
      </c>
      <c r="E1" s="526" t="s">
        <v>260</v>
      </c>
      <c r="F1" s="52" t="s">
        <v>261</v>
      </c>
      <c r="G1" s="52" t="s">
        <v>80</v>
      </c>
      <c r="H1" s="52" t="s">
        <v>262</v>
      </c>
      <c r="I1" s="51" t="s">
        <v>263</v>
      </c>
      <c r="J1" s="52" t="s">
        <v>85</v>
      </c>
      <c r="K1" s="52" t="s">
        <v>264</v>
      </c>
      <c r="L1" s="52" t="s">
        <v>265</v>
      </c>
      <c r="M1" s="52" t="s">
        <v>266</v>
      </c>
      <c r="N1" s="52" t="s">
        <v>267</v>
      </c>
      <c r="O1" s="52" t="s">
        <v>268</v>
      </c>
      <c r="P1" s="52" t="s">
        <v>91</v>
      </c>
      <c r="Q1" s="52" t="s">
        <v>269</v>
      </c>
      <c r="R1" s="51" t="s">
        <v>270</v>
      </c>
      <c r="S1" s="52" t="s">
        <v>271</v>
      </c>
      <c r="T1" s="52" t="s">
        <v>272</v>
      </c>
      <c r="U1" s="52" t="s">
        <v>273</v>
      </c>
      <c r="V1" s="51" t="s">
        <v>97</v>
      </c>
      <c r="W1" s="52" t="s">
        <v>274</v>
      </c>
      <c r="X1" s="52" t="s">
        <v>275</v>
      </c>
      <c r="Y1" s="52" t="s">
        <v>276</v>
      </c>
      <c r="Z1" s="52" t="s">
        <v>277</v>
      </c>
      <c r="AA1" s="51" t="s">
        <v>278</v>
      </c>
      <c r="AB1" s="52" t="s">
        <v>279</v>
      </c>
      <c r="AC1" s="52" t="s">
        <v>280</v>
      </c>
      <c r="AD1" s="52" t="s">
        <v>281</v>
      </c>
      <c r="AE1" s="51" t="s">
        <v>282</v>
      </c>
      <c r="AF1" s="52" t="s">
        <v>283</v>
      </c>
      <c r="AG1" s="52" t="s">
        <v>284</v>
      </c>
      <c r="AH1" s="52" t="s">
        <v>285</v>
      </c>
      <c r="AI1" s="51" t="s">
        <v>286</v>
      </c>
      <c r="AJ1" s="52" t="s">
        <v>287</v>
      </c>
      <c r="AK1" s="52" t="s">
        <v>288</v>
      </c>
      <c r="AL1" s="52" t="s">
        <v>289</v>
      </c>
      <c r="AM1" s="51" t="s">
        <v>290</v>
      </c>
      <c r="AN1" s="52" t="s">
        <v>291</v>
      </c>
      <c r="AO1" s="52" t="s">
        <v>292</v>
      </c>
      <c r="AP1" s="52" t="s">
        <v>293</v>
      </c>
      <c r="AQ1" s="52" t="s">
        <v>294</v>
      </c>
      <c r="AR1" s="51" t="s">
        <v>295</v>
      </c>
      <c r="AS1" s="52" t="s">
        <v>296</v>
      </c>
      <c r="AT1" s="52" t="s">
        <v>297</v>
      </c>
      <c r="AU1" s="52" t="s">
        <v>298</v>
      </c>
      <c r="AV1" s="51" t="s">
        <v>299</v>
      </c>
      <c r="AW1" s="52" t="s">
        <v>300</v>
      </c>
      <c r="AX1" s="52" t="s">
        <v>301</v>
      </c>
      <c r="AY1" s="52" t="s">
        <v>302</v>
      </c>
      <c r="AZ1" s="52" t="s">
        <v>303</v>
      </c>
      <c r="BA1" s="52" t="s">
        <v>304</v>
      </c>
      <c r="BB1" s="52" t="s">
        <v>305</v>
      </c>
      <c r="BC1" s="52" t="s">
        <v>306</v>
      </c>
      <c r="BD1" s="52" t="s">
        <v>307</v>
      </c>
      <c r="BE1" s="53" t="s">
        <v>132</v>
      </c>
      <c r="BF1" s="700" t="s">
        <v>78</v>
      </c>
      <c r="BG1" s="694" t="s">
        <v>77</v>
      </c>
    </row>
    <row r="2" spans="1:59">
      <c r="A2" s="692"/>
      <c r="B2" s="692"/>
      <c r="C2" s="709"/>
      <c r="D2" s="821"/>
      <c r="E2" s="822" t="s">
        <v>16</v>
      </c>
      <c r="F2" s="704"/>
      <c r="G2" s="704"/>
      <c r="H2" s="704"/>
      <c r="I2" s="704"/>
      <c r="J2" s="704"/>
      <c r="K2" s="704"/>
      <c r="L2" s="704"/>
      <c r="M2" s="704"/>
      <c r="N2" s="704"/>
      <c r="O2" s="704"/>
      <c r="P2" s="704"/>
      <c r="Q2" s="704"/>
      <c r="R2" s="704"/>
      <c r="S2" s="704"/>
      <c r="T2" s="704"/>
      <c r="U2" s="704"/>
      <c r="V2" s="704"/>
      <c r="W2" s="704"/>
      <c r="X2" s="704"/>
      <c r="Y2" s="704"/>
      <c r="Z2" s="704"/>
      <c r="AA2" s="704"/>
      <c r="AB2" s="704"/>
      <c r="AC2" s="704"/>
      <c r="AD2" s="704"/>
      <c r="AE2" s="704"/>
      <c r="AF2" s="704"/>
      <c r="AG2" s="704"/>
      <c r="AH2" s="704"/>
      <c r="AI2" s="704"/>
      <c r="AJ2" s="704"/>
      <c r="AK2" s="704"/>
      <c r="AL2" s="704"/>
      <c r="AM2" s="704"/>
      <c r="AN2" s="704"/>
      <c r="AO2" s="704"/>
      <c r="AP2" s="704"/>
      <c r="AQ2" s="704"/>
      <c r="AR2" s="704"/>
      <c r="AS2" s="704"/>
      <c r="AT2" s="704"/>
      <c r="AU2" s="704"/>
      <c r="AV2" s="704"/>
      <c r="AW2" s="704"/>
      <c r="AX2" s="704"/>
      <c r="AY2" s="704"/>
      <c r="AZ2" s="704"/>
      <c r="BA2" s="704"/>
      <c r="BB2" s="704"/>
      <c r="BC2" s="704"/>
      <c r="BD2" s="704"/>
      <c r="BE2" s="705"/>
      <c r="BF2" s="701"/>
      <c r="BG2" s="695"/>
    </row>
    <row r="3" spans="1:59">
      <c r="A3" s="692"/>
      <c r="B3" s="692"/>
      <c r="C3" s="709"/>
      <c r="D3" s="821"/>
      <c r="E3" s="527">
        <v>35</v>
      </c>
      <c r="F3" s="18">
        <v>36</v>
      </c>
      <c r="G3" s="18">
        <v>37</v>
      </c>
      <c r="H3" s="18">
        <v>38</v>
      </c>
      <c r="I3" s="18">
        <v>39</v>
      </c>
      <c r="J3" s="18">
        <v>40</v>
      </c>
      <c r="K3" s="18">
        <v>41</v>
      </c>
      <c r="L3" s="19">
        <v>42</v>
      </c>
      <c r="M3" s="19">
        <v>43</v>
      </c>
      <c r="N3" s="19">
        <v>44</v>
      </c>
      <c r="O3" s="19">
        <v>45</v>
      </c>
      <c r="P3" s="19">
        <v>46</v>
      </c>
      <c r="Q3" s="19">
        <v>47</v>
      </c>
      <c r="R3" s="19">
        <v>48</v>
      </c>
      <c r="S3" s="19">
        <v>49</v>
      </c>
      <c r="T3" s="19">
        <v>50</v>
      </c>
      <c r="U3" s="19">
        <v>51</v>
      </c>
      <c r="V3" s="19">
        <v>52</v>
      </c>
      <c r="W3" s="19">
        <v>1</v>
      </c>
      <c r="X3" s="19">
        <v>2</v>
      </c>
      <c r="Y3" s="19">
        <v>3</v>
      </c>
      <c r="Z3" s="19">
        <v>4</v>
      </c>
      <c r="AA3" s="19">
        <v>5</v>
      </c>
      <c r="AB3" s="19">
        <v>6</v>
      </c>
      <c r="AC3" s="19">
        <v>7</v>
      </c>
      <c r="AD3" s="19">
        <v>8</v>
      </c>
      <c r="AE3" s="19">
        <v>9</v>
      </c>
      <c r="AF3" s="19">
        <v>10</v>
      </c>
      <c r="AG3" s="19">
        <v>11</v>
      </c>
      <c r="AH3" s="19">
        <v>12</v>
      </c>
      <c r="AI3" s="19">
        <v>13</v>
      </c>
      <c r="AJ3" s="19">
        <v>14</v>
      </c>
      <c r="AK3" s="19">
        <v>15</v>
      </c>
      <c r="AL3" s="19">
        <v>16</v>
      </c>
      <c r="AM3" s="19">
        <v>17</v>
      </c>
      <c r="AN3" s="19">
        <v>18</v>
      </c>
      <c r="AO3" s="19">
        <v>19</v>
      </c>
      <c r="AP3" s="19">
        <v>20</v>
      </c>
      <c r="AQ3" s="19">
        <v>21</v>
      </c>
      <c r="AR3" s="19">
        <v>22</v>
      </c>
      <c r="AS3" s="19">
        <v>23</v>
      </c>
      <c r="AT3" s="19">
        <v>24</v>
      </c>
      <c r="AU3" s="19">
        <v>25</v>
      </c>
      <c r="AV3" s="19">
        <v>26</v>
      </c>
      <c r="AW3" s="19">
        <v>27</v>
      </c>
      <c r="AX3" s="19">
        <v>28</v>
      </c>
      <c r="AY3" s="19">
        <v>29</v>
      </c>
      <c r="AZ3" s="19">
        <v>30</v>
      </c>
      <c r="BA3" s="19">
        <v>31</v>
      </c>
      <c r="BB3" s="19">
        <v>32</v>
      </c>
      <c r="BC3" s="19">
        <v>33</v>
      </c>
      <c r="BD3" s="19">
        <v>34</v>
      </c>
      <c r="BE3" s="19">
        <v>35</v>
      </c>
      <c r="BF3" s="701"/>
      <c r="BG3" s="695"/>
    </row>
    <row r="4" spans="1:59">
      <c r="A4" s="692"/>
      <c r="B4" s="692"/>
      <c r="C4" s="709"/>
      <c r="D4" s="821"/>
      <c r="E4" s="822" t="s">
        <v>17</v>
      </c>
      <c r="F4" s="704"/>
      <c r="G4" s="704"/>
      <c r="H4" s="704"/>
      <c r="I4" s="704"/>
      <c r="J4" s="704"/>
      <c r="K4" s="704"/>
      <c r="L4" s="704"/>
      <c r="M4" s="704"/>
      <c r="N4" s="704"/>
      <c r="O4" s="704"/>
      <c r="P4" s="704"/>
      <c r="Q4" s="704"/>
      <c r="R4" s="704"/>
      <c r="S4" s="704"/>
      <c r="T4" s="704"/>
      <c r="U4" s="704"/>
      <c r="V4" s="704"/>
      <c r="W4" s="704"/>
      <c r="X4" s="704"/>
      <c r="Y4" s="704"/>
      <c r="Z4" s="704"/>
      <c r="AA4" s="704"/>
      <c r="AB4" s="704"/>
      <c r="AC4" s="704"/>
      <c r="AD4" s="704"/>
      <c r="AE4" s="704"/>
      <c r="AF4" s="704"/>
      <c r="AG4" s="704"/>
      <c r="AH4" s="704"/>
      <c r="AI4" s="704"/>
      <c r="AJ4" s="704"/>
      <c r="AK4" s="704"/>
      <c r="AL4" s="704"/>
      <c r="AM4" s="704"/>
      <c r="AN4" s="704"/>
      <c r="AO4" s="704"/>
      <c r="AP4" s="704"/>
      <c r="AQ4" s="704"/>
      <c r="AR4" s="704"/>
      <c r="AS4" s="704"/>
      <c r="AT4" s="704"/>
      <c r="AU4" s="704"/>
      <c r="AV4" s="704"/>
      <c r="AW4" s="704"/>
      <c r="AX4" s="704"/>
      <c r="AY4" s="704"/>
      <c r="AZ4" s="704"/>
      <c r="BA4" s="704"/>
      <c r="BB4" s="704"/>
      <c r="BC4" s="704"/>
      <c r="BD4" s="704"/>
      <c r="BE4" s="705"/>
      <c r="BF4" s="701"/>
      <c r="BG4" s="695"/>
    </row>
    <row r="5" spans="1:59">
      <c r="A5" s="692"/>
      <c r="B5" s="692"/>
      <c r="C5" s="709"/>
      <c r="D5" s="821"/>
      <c r="E5" s="527">
        <v>1</v>
      </c>
      <c r="F5" s="18">
        <v>2</v>
      </c>
      <c r="G5" s="18">
        <v>3</v>
      </c>
      <c r="H5" s="18">
        <v>4</v>
      </c>
      <c r="I5" s="18">
        <v>5</v>
      </c>
      <c r="J5" s="18">
        <v>6</v>
      </c>
      <c r="K5" s="18">
        <v>7</v>
      </c>
      <c r="L5" s="19">
        <v>8</v>
      </c>
      <c r="M5" s="19">
        <v>9</v>
      </c>
      <c r="N5" s="19">
        <v>10</v>
      </c>
      <c r="O5" s="19">
        <v>11</v>
      </c>
      <c r="P5" s="19">
        <v>12</v>
      </c>
      <c r="Q5" s="19">
        <v>13</v>
      </c>
      <c r="R5" s="19">
        <v>14</v>
      </c>
      <c r="S5" s="19">
        <v>15</v>
      </c>
      <c r="T5" s="19">
        <v>16</v>
      </c>
      <c r="U5" s="19">
        <v>17</v>
      </c>
      <c r="V5" s="711">
        <v>18</v>
      </c>
      <c r="W5" s="712"/>
      <c r="X5" s="19">
        <v>19</v>
      </c>
      <c r="Y5" s="19">
        <v>20</v>
      </c>
      <c r="Z5" s="19">
        <v>21</v>
      </c>
      <c r="AA5" s="19">
        <v>22</v>
      </c>
      <c r="AB5" s="19">
        <v>23</v>
      </c>
      <c r="AC5" s="19">
        <v>24</v>
      </c>
      <c r="AD5" s="19">
        <v>25</v>
      </c>
      <c r="AE5" s="19">
        <v>26</v>
      </c>
      <c r="AF5" s="19">
        <v>27</v>
      </c>
      <c r="AG5" s="19">
        <v>28</v>
      </c>
      <c r="AH5" s="19">
        <v>29</v>
      </c>
      <c r="AI5" s="19">
        <v>30</v>
      </c>
      <c r="AJ5" s="19">
        <v>31</v>
      </c>
      <c r="AK5" s="19">
        <v>32</v>
      </c>
      <c r="AL5" s="19">
        <v>33</v>
      </c>
      <c r="AM5" s="19">
        <v>34</v>
      </c>
      <c r="AN5" s="19">
        <v>35</v>
      </c>
      <c r="AO5" s="19">
        <v>36</v>
      </c>
      <c r="AP5" s="19">
        <v>37</v>
      </c>
      <c r="AQ5" s="19">
        <v>38</v>
      </c>
      <c r="AR5" s="19">
        <v>39</v>
      </c>
      <c r="AS5" s="19">
        <v>40</v>
      </c>
      <c r="AT5" s="19">
        <v>41</v>
      </c>
      <c r="AU5" s="19">
        <v>42</v>
      </c>
      <c r="AV5" s="19">
        <v>43</v>
      </c>
      <c r="AW5" s="302">
        <v>44</v>
      </c>
      <c r="AX5" s="302">
        <v>45</v>
      </c>
      <c r="AY5" s="302">
        <v>46</v>
      </c>
      <c r="AZ5" s="302">
        <v>47</v>
      </c>
      <c r="BA5" s="302">
        <v>48</v>
      </c>
      <c r="BB5" s="302">
        <v>49</v>
      </c>
      <c r="BC5" s="302">
        <v>50</v>
      </c>
      <c r="BD5" s="302">
        <v>51</v>
      </c>
      <c r="BE5" s="302">
        <v>52</v>
      </c>
      <c r="BF5" s="701"/>
      <c r="BG5" s="695"/>
    </row>
    <row r="6" spans="1:59">
      <c r="A6" s="693"/>
      <c r="B6" s="693"/>
      <c r="C6" s="709"/>
      <c r="D6" s="821"/>
      <c r="E6" s="527" t="s">
        <v>198</v>
      </c>
      <c r="F6" s="18" t="s">
        <v>199</v>
      </c>
      <c r="G6" s="18" t="s">
        <v>198</v>
      </c>
      <c r="H6" s="18" t="s">
        <v>199</v>
      </c>
      <c r="I6" s="18" t="s">
        <v>198</v>
      </c>
      <c r="J6" s="18" t="s">
        <v>199</v>
      </c>
      <c r="K6" s="18" t="s">
        <v>198</v>
      </c>
      <c r="L6" s="19" t="s">
        <v>199</v>
      </c>
      <c r="M6" s="19" t="s">
        <v>198</v>
      </c>
      <c r="N6" s="19" t="s">
        <v>199</v>
      </c>
      <c r="O6" s="19" t="s">
        <v>198</v>
      </c>
      <c r="P6" s="19" t="s">
        <v>199</v>
      </c>
      <c r="Q6" s="19" t="s">
        <v>198</v>
      </c>
      <c r="R6" s="19" t="s">
        <v>199</v>
      </c>
      <c r="S6" s="19" t="s">
        <v>198</v>
      </c>
      <c r="T6" s="19" t="s">
        <v>199</v>
      </c>
      <c r="U6" s="302" t="s">
        <v>198</v>
      </c>
      <c r="V6" s="806" t="s">
        <v>199</v>
      </c>
      <c r="W6" s="823"/>
      <c r="X6" s="302" t="s">
        <v>198</v>
      </c>
      <c r="Y6" s="19" t="s">
        <v>199</v>
      </c>
      <c r="Z6" s="19" t="s">
        <v>198</v>
      </c>
      <c r="AA6" s="19" t="s">
        <v>199</v>
      </c>
      <c r="AB6" s="19" t="s">
        <v>198</v>
      </c>
      <c r="AC6" s="19" t="s">
        <v>199</v>
      </c>
      <c r="AD6" s="19" t="s">
        <v>198</v>
      </c>
      <c r="AE6" s="19" t="s">
        <v>199</v>
      </c>
      <c r="AF6" s="19" t="s">
        <v>198</v>
      </c>
      <c r="AG6" s="19" t="s">
        <v>199</v>
      </c>
      <c r="AH6" s="19" t="s">
        <v>198</v>
      </c>
      <c r="AI6" s="19" t="s">
        <v>199</v>
      </c>
      <c r="AJ6" s="19" t="s">
        <v>198</v>
      </c>
      <c r="AK6" s="19" t="s">
        <v>199</v>
      </c>
      <c r="AL6" s="19" t="s">
        <v>198</v>
      </c>
      <c r="AM6" s="19" t="s">
        <v>199</v>
      </c>
      <c r="AN6" s="19" t="s">
        <v>198</v>
      </c>
      <c r="AO6" s="19" t="s">
        <v>199</v>
      </c>
      <c r="AP6" s="19" t="s">
        <v>198</v>
      </c>
      <c r="AQ6" s="302"/>
      <c r="AR6" s="19" t="s">
        <v>198</v>
      </c>
      <c r="AS6" s="19" t="s">
        <v>199</v>
      </c>
      <c r="AT6" s="19" t="s">
        <v>198</v>
      </c>
      <c r="AU6" s="19" t="s">
        <v>199</v>
      </c>
      <c r="AV6" s="302" t="s">
        <v>198</v>
      </c>
      <c r="AW6" s="302" t="s">
        <v>199</v>
      </c>
      <c r="AX6" s="302" t="s">
        <v>198</v>
      </c>
      <c r="AY6" s="302" t="s">
        <v>199</v>
      </c>
      <c r="AZ6" s="302" t="s">
        <v>198</v>
      </c>
      <c r="BA6" s="302" t="s">
        <v>199</v>
      </c>
      <c r="BB6" s="302" t="s">
        <v>198</v>
      </c>
      <c r="BC6" s="302" t="s">
        <v>199</v>
      </c>
      <c r="BD6" s="302" t="s">
        <v>198</v>
      </c>
      <c r="BE6" s="302" t="s">
        <v>199</v>
      </c>
      <c r="BF6" s="702"/>
      <c r="BG6" s="696"/>
    </row>
    <row r="7" spans="1:59" ht="29.25" customHeight="1" thickBot="1">
      <c r="A7" s="171"/>
      <c r="B7" s="162" t="s">
        <v>217</v>
      </c>
      <c r="C7" s="172" t="s">
        <v>218</v>
      </c>
      <c r="D7" s="525"/>
      <c r="E7" s="528"/>
      <c r="F7" s="529"/>
      <c r="G7" s="529"/>
      <c r="H7" s="529"/>
      <c r="I7" s="529"/>
      <c r="J7" s="529"/>
      <c r="K7" s="529"/>
      <c r="L7" s="529"/>
      <c r="M7" s="529"/>
      <c r="N7" s="529"/>
      <c r="O7" s="529"/>
      <c r="P7" s="529"/>
      <c r="Q7" s="529"/>
      <c r="R7" s="529"/>
      <c r="S7" s="529"/>
      <c r="T7" s="529"/>
      <c r="U7" s="529"/>
      <c r="V7" s="529"/>
      <c r="W7" s="529"/>
      <c r="X7" s="529"/>
      <c r="Y7" s="529"/>
      <c r="Z7" s="529"/>
      <c r="AA7" s="529"/>
      <c r="AB7" s="529"/>
      <c r="AC7" s="529"/>
      <c r="AD7" s="529"/>
      <c r="AE7" s="529"/>
      <c r="AF7" s="529"/>
      <c r="AG7" s="529"/>
      <c r="AH7" s="529"/>
      <c r="AI7" s="529"/>
      <c r="AJ7" s="529"/>
      <c r="AK7" s="529"/>
      <c r="AL7" s="529"/>
      <c r="AM7" s="529"/>
      <c r="AN7" s="529"/>
      <c r="AO7" s="529"/>
      <c r="AP7" s="529"/>
      <c r="AQ7" s="539"/>
      <c r="AR7" s="539"/>
      <c r="AS7" s="539"/>
      <c r="AT7" s="539"/>
      <c r="AU7" s="539"/>
      <c r="AV7" s="539"/>
      <c r="AW7" s="539"/>
      <c r="AX7" s="539"/>
      <c r="AY7" s="539"/>
      <c r="AZ7" s="539"/>
      <c r="BA7" s="539"/>
      <c r="BB7" s="539"/>
      <c r="BC7" s="539"/>
      <c r="BD7" s="539"/>
      <c r="BE7" s="539"/>
      <c r="BF7" s="530"/>
      <c r="BG7" s="531"/>
    </row>
    <row r="8" spans="1:59" ht="14.25" thickTop="1" thickBot="1">
      <c r="A8" s="676" t="s">
        <v>59</v>
      </c>
      <c r="B8" s="661" t="s">
        <v>158</v>
      </c>
      <c r="C8" s="811" t="s">
        <v>313</v>
      </c>
      <c r="D8" s="71" t="s">
        <v>21</v>
      </c>
      <c r="E8" s="112">
        <f>SUM(E10,E12,E14,E16)</f>
        <v>12</v>
      </c>
      <c r="F8" s="112">
        <f t="shared" ref="F8:AP8" si="0">SUM(F10,F12,F14,F16)</f>
        <v>12</v>
      </c>
      <c r="G8" s="112">
        <f t="shared" si="0"/>
        <v>12</v>
      </c>
      <c r="H8" s="112">
        <f t="shared" si="0"/>
        <v>12</v>
      </c>
      <c r="I8" s="112">
        <f t="shared" si="0"/>
        <v>12</v>
      </c>
      <c r="J8" s="112">
        <f t="shared" si="0"/>
        <v>12</v>
      </c>
      <c r="K8" s="112">
        <f t="shared" si="0"/>
        <v>12</v>
      </c>
      <c r="L8" s="112">
        <f t="shared" si="0"/>
        <v>12</v>
      </c>
      <c r="M8" s="112">
        <f t="shared" si="0"/>
        <v>12</v>
      </c>
      <c r="N8" s="112">
        <f t="shared" si="0"/>
        <v>12</v>
      </c>
      <c r="O8" s="112">
        <f t="shared" si="0"/>
        <v>12</v>
      </c>
      <c r="P8" s="112">
        <f t="shared" si="0"/>
        <v>12</v>
      </c>
      <c r="Q8" s="112">
        <f t="shared" si="0"/>
        <v>12</v>
      </c>
      <c r="R8" s="112">
        <f t="shared" si="0"/>
        <v>12</v>
      </c>
      <c r="S8" s="112">
        <f t="shared" si="0"/>
        <v>12</v>
      </c>
      <c r="T8" s="112">
        <f t="shared" si="0"/>
        <v>12</v>
      </c>
      <c r="U8" s="540" t="s">
        <v>308</v>
      </c>
      <c r="V8" s="32"/>
      <c r="W8" s="32"/>
      <c r="X8" s="32"/>
      <c r="Y8" s="112">
        <f t="shared" si="0"/>
        <v>4</v>
      </c>
      <c r="Z8" s="112">
        <f t="shared" si="0"/>
        <v>4</v>
      </c>
      <c r="AA8" s="112">
        <f t="shared" si="0"/>
        <v>4</v>
      </c>
      <c r="AB8" s="112">
        <f t="shared" si="0"/>
        <v>4</v>
      </c>
      <c r="AC8" s="112">
        <f t="shared" si="0"/>
        <v>4</v>
      </c>
      <c r="AD8" s="112">
        <f t="shared" si="0"/>
        <v>4</v>
      </c>
      <c r="AE8" s="112">
        <f t="shared" si="0"/>
        <v>4</v>
      </c>
      <c r="AF8" s="112">
        <f t="shared" si="0"/>
        <v>4</v>
      </c>
      <c r="AG8" s="112">
        <f t="shared" si="0"/>
        <v>4</v>
      </c>
      <c r="AH8" s="112">
        <f t="shared" si="0"/>
        <v>4</v>
      </c>
      <c r="AI8" s="112">
        <f t="shared" si="0"/>
        <v>4</v>
      </c>
      <c r="AJ8" s="112">
        <f t="shared" si="0"/>
        <v>4</v>
      </c>
      <c r="AK8" s="112">
        <f t="shared" si="0"/>
        <v>4</v>
      </c>
      <c r="AL8" s="112">
        <f t="shared" si="0"/>
        <v>4</v>
      </c>
      <c r="AM8" s="112">
        <f t="shared" si="0"/>
        <v>4</v>
      </c>
      <c r="AN8" s="112">
        <f t="shared" si="0"/>
        <v>4</v>
      </c>
      <c r="AO8" s="112">
        <f t="shared" si="0"/>
        <v>4</v>
      </c>
      <c r="AP8" s="112">
        <f t="shared" si="0"/>
        <v>4</v>
      </c>
      <c r="AQ8" s="41"/>
      <c r="AR8" s="499">
        <v>0</v>
      </c>
      <c r="AS8" s="499">
        <v>0</v>
      </c>
      <c r="AT8" s="499">
        <v>0</v>
      </c>
      <c r="AU8" s="499">
        <v>0</v>
      </c>
      <c r="AV8" s="499">
        <v>0</v>
      </c>
      <c r="AW8" s="499">
        <v>0</v>
      </c>
      <c r="AX8" s="24"/>
      <c r="AY8" s="24"/>
      <c r="AZ8" s="24"/>
      <c r="BA8" s="24"/>
      <c r="BB8" s="24"/>
      <c r="BC8" s="24"/>
      <c r="BD8" s="24"/>
      <c r="BE8" s="25"/>
      <c r="BF8" s="112">
        <v>396</v>
      </c>
      <c r="BG8" s="523"/>
    </row>
    <row r="9" spans="1:59" ht="24" customHeight="1" thickTop="1" thickBot="1">
      <c r="A9" s="677"/>
      <c r="B9" s="658"/>
      <c r="C9" s="812"/>
      <c r="D9" s="47" t="s">
        <v>22</v>
      </c>
      <c r="E9" s="60">
        <f>SUM(E11,E13,E15,E17)</f>
        <v>6</v>
      </c>
      <c r="F9" s="60">
        <f t="shared" ref="F9:AP9" si="1">SUM(F11,F13,F15,F17)</f>
        <v>6</v>
      </c>
      <c r="G9" s="60">
        <f t="shared" si="1"/>
        <v>6</v>
      </c>
      <c r="H9" s="60">
        <f t="shared" si="1"/>
        <v>6</v>
      </c>
      <c r="I9" s="60">
        <f t="shared" si="1"/>
        <v>6</v>
      </c>
      <c r="J9" s="60">
        <f t="shared" si="1"/>
        <v>6</v>
      </c>
      <c r="K9" s="60">
        <f t="shared" si="1"/>
        <v>6</v>
      </c>
      <c r="L9" s="60">
        <f t="shared" si="1"/>
        <v>6</v>
      </c>
      <c r="M9" s="60">
        <f t="shared" si="1"/>
        <v>6</v>
      </c>
      <c r="N9" s="60">
        <f t="shared" si="1"/>
        <v>6</v>
      </c>
      <c r="O9" s="60">
        <f t="shared" si="1"/>
        <v>6</v>
      </c>
      <c r="P9" s="60">
        <f t="shared" si="1"/>
        <v>6</v>
      </c>
      <c r="Q9" s="60">
        <f t="shared" si="1"/>
        <v>6</v>
      </c>
      <c r="R9" s="60">
        <f t="shared" si="1"/>
        <v>6</v>
      </c>
      <c r="S9" s="60">
        <f t="shared" si="1"/>
        <v>6</v>
      </c>
      <c r="T9" s="60">
        <f t="shared" si="1"/>
        <v>6</v>
      </c>
      <c r="U9" s="541" t="s">
        <v>308</v>
      </c>
      <c r="V9" s="32"/>
      <c r="W9" s="32"/>
      <c r="X9" s="32"/>
      <c r="Y9" s="60">
        <f t="shared" si="1"/>
        <v>3</v>
      </c>
      <c r="Z9" s="60">
        <f t="shared" si="1"/>
        <v>2</v>
      </c>
      <c r="AA9" s="60">
        <f t="shared" si="1"/>
        <v>2</v>
      </c>
      <c r="AB9" s="60">
        <f t="shared" si="1"/>
        <v>2</v>
      </c>
      <c r="AC9" s="60">
        <f t="shared" si="1"/>
        <v>2</v>
      </c>
      <c r="AD9" s="60">
        <f t="shared" si="1"/>
        <v>2</v>
      </c>
      <c r="AE9" s="60">
        <f t="shared" si="1"/>
        <v>2</v>
      </c>
      <c r="AF9" s="60">
        <f t="shared" si="1"/>
        <v>2</v>
      </c>
      <c r="AG9" s="60">
        <f t="shared" si="1"/>
        <v>2</v>
      </c>
      <c r="AH9" s="60">
        <f t="shared" si="1"/>
        <v>2</v>
      </c>
      <c r="AI9" s="60">
        <f t="shared" si="1"/>
        <v>2</v>
      </c>
      <c r="AJ9" s="60">
        <f t="shared" si="1"/>
        <v>2</v>
      </c>
      <c r="AK9" s="60">
        <f t="shared" si="1"/>
        <v>2</v>
      </c>
      <c r="AL9" s="60">
        <f t="shared" si="1"/>
        <v>3</v>
      </c>
      <c r="AM9" s="60">
        <f t="shared" si="1"/>
        <v>2</v>
      </c>
      <c r="AN9" s="60">
        <f t="shared" si="1"/>
        <v>3</v>
      </c>
      <c r="AO9" s="60">
        <f t="shared" si="1"/>
        <v>3</v>
      </c>
      <c r="AP9" s="60">
        <f t="shared" si="1"/>
        <v>3</v>
      </c>
      <c r="AQ9" s="518"/>
      <c r="AR9" s="505">
        <v>0</v>
      </c>
      <c r="AS9" s="125">
        <v>0</v>
      </c>
      <c r="AT9" s="125">
        <v>0</v>
      </c>
      <c r="AU9" s="125">
        <v>0</v>
      </c>
      <c r="AV9" s="125">
        <v>0</v>
      </c>
      <c r="AW9" s="125">
        <v>0</v>
      </c>
      <c r="AX9" s="39"/>
      <c r="AY9" s="39"/>
      <c r="AZ9" s="39"/>
      <c r="BA9" s="39"/>
      <c r="BB9" s="39"/>
      <c r="BC9" s="39"/>
      <c r="BD9" s="39"/>
      <c r="BE9" s="37"/>
      <c r="BF9" s="40"/>
      <c r="BG9" s="478" t="s">
        <v>308</v>
      </c>
    </row>
    <row r="10" spans="1:59" ht="13.5" thickTop="1">
      <c r="A10" s="677"/>
      <c r="B10" s="569" t="s">
        <v>161</v>
      </c>
      <c r="C10" s="571" t="s">
        <v>74</v>
      </c>
      <c r="D10" s="28" t="s">
        <v>21</v>
      </c>
      <c r="E10" s="29">
        <v>5</v>
      </c>
      <c r="F10" s="29">
        <v>5</v>
      </c>
      <c r="G10" s="29">
        <v>5</v>
      </c>
      <c r="H10" s="29">
        <v>5</v>
      </c>
      <c r="I10" s="29">
        <v>5</v>
      </c>
      <c r="J10" s="29">
        <v>5</v>
      </c>
      <c r="K10" s="29">
        <v>5</v>
      </c>
      <c r="L10" s="29">
        <v>5</v>
      </c>
      <c r="M10" s="29">
        <v>5</v>
      </c>
      <c r="N10" s="29">
        <v>5</v>
      </c>
      <c r="O10" s="29">
        <v>5</v>
      </c>
      <c r="P10" s="29">
        <v>5</v>
      </c>
      <c r="Q10" s="29">
        <v>5</v>
      </c>
      <c r="R10" s="29">
        <v>5</v>
      </c>
      <c r="S10" s="29">
        <v>5</v>
      </c>
      <c r="T10" s="29">
        <v>5</v>
      </c>
      <c r="U10" s="517">
        <f>SUM(E10:T10)</f>
        <v>80</v>
      </c>
      <c r="V10" s="32"/>
      <c r="W10" s="32"/>
      <c r="X10" s="32"/>
      <c r="Y10" s="28"/>
      <c r="Z10" s="28"/>
      <c r="AA10" s="28"/>
      <c r="AB10" s="28"/>
      <c r="AC10" s="28"/>
      <c r="AD10" s="28"/>
      <c r="AE10" s="28"/>
      <c r="AF10" s="28"/>
      <c r="AG10" s="28"/>
      <c r="AH10" s="29"/>
      <c r="AI10" s="29"/>
      <c r="AJ10" s="29"/>
      <c r="AK10" s="29"/>
      <c r="AL10" s="28"/>
      <c r="AM10" s="29"/>
      <c r="AN10" s="29"/>
      <c r="AO10" s="96"/>
      <c r="AP10" s="96"/>
      <c r="AQ10" s="41"/>
      <c r="AR10" s="499">
        <v>0</v>
      </c>
      <c r="AS10" s="125">
        <v>0</v>
      </c>
      <c r="AT10" s="125">
        <v>0</v>
      </c>
      <c r="AU10" s="125">
        <v>0</v>
      </c>
      <c r="AV10" s="125">
        <v>0</v>
      </c>
      <c r="AW10" s="125">
        <v>0</v>
      </c>
      <c r="AX10" s="31"/>
      <c r="AY10" s="31"/>
      <c r="AZ10" s="31"/>
      <c r="BA10" s="31"/>
      <c r="BB10" s="31"/>
      <c r="BC10" s="31"/>
      <c r="BD10" s="31"/>
      <c r="BE10" s="32"/>
      <c r="BF10" s="33">
        <f>SUM(U10,AQ10)</f>
        <v>80</v>
      </c>
      <c r="BG10" s="317"/>
    </row>
    <row r="11" spans="1:59" ht="13.5" thickBot="1">
      <c r="A11" s="677"/>
      <c r="B11" s="570"/>
      <c r="C11" s="572"/>
      <c r="D11" s="35" t="s">
        <v>22</v>
      </c>
      <c r="E11" s="68">
        <v>2.5</v>
      </c>
      <c r="F11" s="68">
        <v>2.5</v>
      </c>
      <c r="G11" s="68">
        <v>2.5</v>
      </c>
      <c r="H11" s="68">
        <v>2.5</v>
      </c>
      <c r="I11" s="68">
        <v>2.5</v>
      </c>
      <c r="J11" s="68">
        <v>2.5</v>
      </c>
      <c r="K11" s="68">
        <v>2.5</v>
      </c>
      <c r="L11" s="68">
        <v>2.5</v>
      </c>
      <c r="M11" s="68">
        <v>2.5</v>
      </c>
      <c r="N11" s="68">
        <v>2.5</v>
      </c>
      <c r="O11" s="68">
        <v>2.5</v>
      </c>
      <c r="P11" s="68">
        <v>2.5</v>
      </c>
      <c r="Q11" s="68">
        <v>2.5</v>
      </c>
      <c r="R11" s="68">
        <v>2.5</v>
      </c>
      <c r="S11" s="68">
        <v>2.5</v>
      </c>
      <c r="T11" s="68">
        <v>2.5</v>
      </c>
      <c r="U11" s="36">
        <f t="shared" ref="U11:U34" si="2">SUM(E11:T11)</f>
        <v>40</v>
      </c>
      <c r="V11" s="37"/>
      <c r="W11" s="37"/>
      <c r="X11" s="37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36"/>
      <c r="AR11" s="499">
        <v>0</v>
      </c>
      <c r="AS11" s="499">
        <v>0</v>
      </c>
      <c r="AT11" s="499">
        <v>0</v>
      </c>
      <c r="AU11" s="499">
        <v>0</v>
      </c>
      <c r="AV11" s="499">
        <v>0</v>
      </c>
      <c r="AW11" s="499">
        <v>0</v>
      </c>
      <c r="AX11" s="39"/>
      <c r="AY11" s="39"/>
      <c r="AZ11" s="39"/>
      <c r="BA11" s="39"/>
      <c r="BB11" s="39"/>
      <c r="BC11" s="39"/>
      <c r="BD11" s="39"/>
      <c r="BE11" s="37"/>
      <c r="BF11" s="26" t="s">
        <v>308</v>
      </c>
      <c r="BG11" s="522">
        <f>SUM(E11:T11,Y11:AU11)</f>
        <v>40</v>
      </c>
    </row>
    <row r="12" spans="1:59" ht="14.25" thickTop="1" thickBot="1">
      <c r="A12" s="677"/>
      <c r="B12" s="569" t="s">
        <v>162</v>
      </c>
      <c r="C12" s="571" t="s">
        <v>135</v>
      </c>
      <c r="D12" s="28" t="s">
        <v>21</v>
      </c>
      <c r="E12" s="29">
        <v>2</v>
      </c>
      <c r="F12" s="29">
        <v>2</v>
      </c>
      <c r="G12" s="29">
        <v>2</v>
      </c>
      <c r="H12" s="29">
        <v>2</v>
      </c>
      <c r="I12" s="29">
        <v>2</v>
      </c>
      <c r="J12" s="29">
        <v>2</v>
      </c>
      <c r="K12" s="29">
        <v>2</v>
      </c>
      <c r="L12" s="28">
        <v>2</v>
      </c>
      <c r="M12" s="28">
        <v>2</v>
      </c>
      <c r="N12" s="28">
        <v>2</v>
      </c>
      <c r="O12" s="28">
        <v>2</v>
      </c>
      <c r="P12" s="28">
        <v>2</v>
      </c>
      <c r="Q12" s="28">
        <v>2</v>
      </c>
      <c r="R12" s="28">
        <v>2</v>
      </c>
      <c r="S12" s="28">
        <v>2</v>
      </c>
      <c r="T12" s="28">
        <v>2</v>
      </c>
      <c r="U12" s="517">
        <f t="shared" si="2"/>
        <v>32</v>
      </c>
      <c r="V12" s="32"/>
      <c r="W12" s="32"/>
      <c r="X12" s="32"/>
      <c r="Y12" s="512">
        <v>2</v>
      </c>
      <c r="Z12" s="512">
        <v>2</v>
      </c>
      <c r="AA12" s="512">
        <v>2</v>
      </c>
      <c r="AB12" s="512">
        <v>2</v>
      </c>
      <c r="AC12" s="512">
        <v>2</v>
      </c>
      <c r="AD12" s="512">
        <v>2</v>
      </c>
      <c r="AE12" s="512">
        <v>2</v>
      </c>
      <c r="AF12" s="512">
        <v>2</v>
      </c>
      <c r="AG12" s="512">
        <v>2</v>
      </c>
      <c r="AH12" s="512">
        <v>2</v>
      </c>
      <c r="AI12" s="512">
        <v>2</v>
      </c>
      <c r="AJ12" s="512">
        <v>2</v>
      </c>
      <c r="AK12" s="512">
        <v>2</v>
      </c>
      <c r="AL12" s="512">
        <v>2</v>
      </c>
      <c r="AM12" s="512">
        <v>2</v>
      </c>
      <c r="AN12" s="512">
        <v>2</v>
      </c>
      <c r="AO12" s="512">
        <v>2</v>
      </c>
      <c r="AP12" s="512">
        <v>2</v>
      </c>
      <c r="AQ12" s="41">
        <f>SUM(Y12:AP12)</f>
        <v>36</v>
      </c>
      <c r="AR12" s="125">
        <v>0</v>
      </c>
      <c r="AS12" s="125">
        <v>0</v>
      </c>
      <c r="AT12" s="125">
        <v>0</v>
      </c>
      <c r="AU12" s="125">
        <v>0</v>
      </c>
      <c r="AV12" s="125">
        <v>0</v>
      </c>
      <c r="AW12" s="125">
        <v>0</v>
      </c>
      <c r="AX12" s="31"/>
      <c r="AY12" s="31"/>
      <c r="AZ12" s="31"/>
      <c r="BA12" s="31"/>
      <c r="BB12" s="31"/>
      <c r="BC12" s="31"/>
      <c r="BD12" s="31"/>
      <c r="BE12" s="32"/>
      <c r="BF12" s="519">
        <f t="shared" ref="BF12:BF43" si="3">SUM(U12,AQ12)</f>
        <v>68</v>
      </c>
      <c r="BG12" s="317"/>
    </row>
    <row r="13" spans="1:59" ht="14.25" thickTop="1" thickBot="1">
      <c r="A13" s="677"/>
      <c r="B13" s="570"/>
      <c r="C13" s="572"/>
      <c r="D13" s="35" t="s">
        <v>22</v>
      </c>
      <c r="E13" s="68" t="s">
        <v>308</v>
      </c>
      <c r="F13" s="68" t="s">
        <v>308</v>
      </c>
      <c r="G13" s="68" t="s">
        <v>308</v>
      </c>
      <c r="H13" s="68" t="s">
        <v>308</v>
      </c>
      <c r="I13" s="68" t="s">
        <v>308</v>
      </c>
      <c r="J13" s="68" t="s">
        <v>308</v>
      </c>
      <c r="K13" s="68" t="s">
        <v>308</v>
      </c>
      <c r="L13" s="68" t="s">
        <v>308</v>
      </c>
      <c r="M13" s="68" t="s">
        <v>308</v>
      </c>
      <c r="N13" s="68" t="s">
        <v>308</v>
      </c>
      <c r="O13" s="68" t="s">
        <v>308</v>
      </c>
      <c r="P13" s="68" t="s">
        <v>308</v>
      </c>
      <c r="Q13" s="68" t="s">
        <v>308</v>
      </c>
      <c r="R13" s="68" t="s">
        <v>308</v>
      </c>
      <c r="S13" s="68" t="s">
        <v>308</v>
      </c>
      <c r="T13" s="68" t="s">
        <v>308</v>
      </c>
      <c r="U13" s="36">
        <f t="shared" si="2"/>
        <v>0</v>
      </c>
      <c r="V13" s="37"/>
      <c r="W13" s="37"/>
      <c r="X13" s="37"/>
      <c r="Y13" s="314">
        <v>1</v>
      </c>
      <c r="Z13" s="314"/>
      <c r="AA13" s="314"/>
      <c r="AB13" s="314"/>
      <c r="AC13" s="314" t="s">
        <v>308</v>
      </c>
      <c r="AD13" s="314" t="s">
        <v>308</v>
      </c>
      <c r="AE13" s="314" t="s">
        <v>308</v>
      </c>
      <c r="AF13" s="314" t="s">
        <v>308</v>
      </c>
      <c r="AG13" s="314" t="s">
        <v>308</v>
      </c>
      <c r="AH13" s="314" t="s">
        <v>308</v>
      </c>
      <c r="AI13" s="314" t="s">
        <v>308</v>
      </c>
      <c r="AJ13" s="497" t="s">
        <v>308</v>
      </c>
      <c r="AK13" s="497" t="s">
        <v>308</v>
      </c>
      <c r="AL13" s="497">
        <v>1</v>
      </c>
      <c r="AM13" s="497" t="s">
        <v>308</v>
      </c>
      <c r="AN13" s="497">
        <v>1</v>
      </c>
      <c r="AO13" s="497">
        <v>1</v>
      </c>
      <c r="AP13" s="497">
        <v>1</v>
      </c>
      <c r="AQ13" s="36">
        <f t="shared" ref="AQ13:AQ44" si="4">SUM(Y13:AP13)</f>
        <v>5</v>
      </c>
      <c r="AR13" s="499">
        <v>0</v>
      </c>
      <c r="AS13" s="499">
        <v>0</v>
      </c>
      <c r="AT13" s="499">
        <v>0</v>
      </c>
      <c r="AU13" s="499">
        <v>0</v>
      </c>
      <c r="AV13" s="499">
        <v>0</v>
      </c>
      <c r="AW13" s="125">
        <v>0</v>
      </c>
      <c r="AX13" s="39"/>
      <c r="AY13" s="39"/>
      <c r="AZ13" s="39"/>
      <c r="BA13" s="39"/>
      <c r="BB13" s="39"/>
      <c r="BC13" s="39"/>
      <c r="BD13" s="39"/>
      <c r="BE13" s="37"/>
      <c r="BF13" s="40" t="s">
        <v>308</v>
      </c>
      <c r="BG13" s="522">
        <v>5</v>
      </c>
    </row>
    <row r="14" spans="1:59" ht="13.5" thickTop="1">
      <c r="A14" s="677"/>
      <c r="B14" s="569" t="s">
        <v>164</v>
      </c>
      <c r="C14" s="571" t="s">
        <v>165</v>
      </c>
      <c r="D14" s="28" t="s">
        <v>21</v>
      </c>
      <c r="E14" s="29">
        <v>3</v>
      </c>
      <c r="F14" s="29">
        <v>3</v>
      </c>
      <c r="G14" s="29">
        <v>3</v>
      </c>
      <c r="H14" s="29">
        <v>3</v>
      </c>
      <c r="I14" s="29">
        <v>3</v>
      </c>
      <c r="J14" s="29">
        <v>3</v>
      </c>
      <c r="K14" s="29">
        <v>3</v>
      </c>
      <c r="L14" s="29">
        <v>3</v>
      </c>
      <c r="M14" s="29">
        <v>3</v>
      </c>
      <c r="N14" s="29">
        <v>3</v>
      </c>
      <c r="O14" s="29">
        <v>3</v>
      </c>
      <c r="P14" s="29">
        <v>3</v>
      </c>
      <c r="Q14" s="29">
        <v>3</v>
      </c>
      <c r="R14" s="29">
        <v>3</v>
      </c>
      <c r="S14" s="29">
        <v>3</v>
      </c>
      <c r="T14" s="29">
        <v>3</v>
      </c>
      <c r="U14" s="44">
        <f t="shared" si="2"/>
        <v>48</v>
      </c>
      <c r="V14" s="32"/>
      <c r="W14" s="25"/>
      <c r="X14" s="25"/>
      <c r="Y14" s="500"/>
      <c r="Z14" s="500"/>
      <c r="AA14" s="500"/>
      <c r="AB14" s="500"/>
      <c r="AC14" s="95"/>
      <c r="AD14" s="28"/>
      <c r="AE14" s="28"/>
      <c r="AF14" s="28"/>
      <c r="AG14" s="28"/>
      <c r="AH14" s="29"/>
      <c r="AI14" s="29"/>
      <c r="AJ14" s="29"/>
      <c r="AK14" s="29"/>
      <c r="AL14" s="28"/>
      <c r="AM14" s="29"/>
      <c r="AN14" s="29"/>
      <c r="AO14" s="29"/>
      <c r="AP14" s="29"/>
      <c r="AQ14" s="41">
        <f t="shared" si="4"/>
        <v>0</v>
      </c>
      <c r="AR14" s="125">
        <v>0</v>
      </c>
      <c r="AS14" s="125">
        <v>0</v>
      </c>
      <c r="AT14" s="125">
        <v>0</v>
      </c>
      <c r="AU14" s="125">
        <v>0</v>
      </c>
      <c r="AV14" s="125">
        <v>0</v>
      </c>
      <c r="AW14" s="125">
        <v>0</v>
      </c>
      <c r="AX14" s="31"/>
      <c r="AY14" s="31"/>
      <c r="AZ14" s="31"/>
      <c r="BA14" s="31"/>
      <c r="BB14" s="31"/>
      <c r="BC14" s="31"/>
      <c r="BD14" s="31"/>
      <c r="BE14" s="32"/>
      <c r="BF14" s="33">
        <f t="shared" si="3"/>
        <v>48</v>
      </c>
      <c r="BG14" s="317"/>
    </row>
    <row r="15" spans="1:59" ht="13.5" thickBot="1">
      <c r="A15" s="677"/>
      <c r="B15" s="570"/>
      <c r="C15" s="572"/>
      <c r="D15" s="35" t="s">
        <v>22</v>
      </c>
      <c r="E15" s="68">
        <v>1.5</v>
      </c>
      <c r="F15" s="68">
        <v>1.5</v>
      </c>
      <c r="G15" s="68">
        <v>1.5</v>
      </c>
      <c r="H15" s="68">
        <v>1.5</v>
      </c>
      <c r="I15" s="68">
        <v>1.5</v>
      </c>
      <c r="J15" s="68">
        <v>1.5</v>
      </c>
      <c r="K15" s="68">
        <v>1.5</v>
      </c>
      <c r="L15" s="68">
        <v>1.5</v>
      </c>
      <c r="M15" s="68">
        <v>1.5</v>
      </c>
      <c r="N15" s="68">
        <v>1.5</v>
      </c>
      <c r="O15" s="68">
        <v>1.5</v>
      </c>
      <c r="P15" s="68">
        <v>1.5</v>
      </c>
      <c r="Q15" s="68">
        <v>1.5</v>
      </c>
      <c r="R15" s="68">
        <v>1.5</v>
      </c>
      <c r="S15" s="68">
        <v>1.5</v>
      </c>
      <c r="T15" s="68">
        <v>1.5</v>
      </c>
      <c r="U15" s="41">
        <f t="shared" si="2"/>
        <v>24</v>
      </c>
      <c r="V15" s="37"/>
      <c r="W15" s="37"/>
      <c r="X15" s="37"/>
      <c r="Y15" s="314"/>
      <c r="Z15" s="314"/>
      <c r="AA15" s="314"/>
      <c r="AB15" s="314"/>
      <c r="AC15" s="314"/>
      <c r="AD15" s="314"/>
      <c r="AE15" s="314"/>
      <c r="AF15" s="314"/>
      <c r="AG15" s="314"/>
      <c r="AH15" s="315"/>
      <c r="AI15" s="315"/>
      <c r="AJ15" s="315"/>
      <c r="AK15" s="315"/>
      <c r="AL15" s="314"/>
      <c r="AM15" s="315"/>
      <c r="AN15" s="315"/>
      <c r="AO15" s="315"/>
      <c r="AP15" s="476"/>
      <c r="AQ15" s="535">
        <f t="shared" si="4"/>
        <v>0</v>
      </c>
      <c r="AR15" s="499">
        <v>0</v>
      </c>
      <c r="AS15" s="499">
        <v>0</v>
      </c>
      <c r="AT15" s="499">
        <v>0</v>
      </c>
      <c r="AU15" s="499">
        <v>0</v>
      </c>
      <c r="AV15" s="499">
        <v>0</v>
      </c>
      <c r="AW15" s="499">
        <v>0</v>
      </c>
      <c r="AX15" s="39"/>
      <c r="AY15" s="39"/>
      <c r="AZ15" s="39"/>
      <c r="BA15" s="39"/>
      <c r="BB15" s="39"/>
      <c r="BC15" s="39"/>
      <c r="BD15" s="39"/>
      <c r="BE15" s="37"/>
      <c r="BF15" s="26" t="s">
        <v>308</v>
      </c>
      <c r="BG15" s="522">
        <f>SUM(E15:T15,Y15:AU15)</f>
        <v>24</v>
      </c>
    </row>
    <row r="16" spans="1:59" ht="14.25" thickTop="1" thickBot="1">
      <c r="A16" s="677"/>
      <c r="B16" s="569" t="s">
        <v>163</v>
      </c>
      <c r="C16" s="813" t="s">
        <v>147</v>
      </c>
      <c r="D16" s="28" t="s">
        <v>21</v>
      </c>
      <c r="E16" s="29">
        <v>2</v>
      </c>
      <c r="F16" s="29">
        <v>2</v>
      </c>
      <c r="G16" s="29">
        <v>2</v>
      </c>
      <c r="H16" s="29">
        <v>2</v>
      </c>
      <c r="I16" s="29">
        <v>2</v>
      </c>
      <c r="J16" s="29">
        <v>2</v>
      </c>
      <c r="K16" s="29">
        <v>2</v>
      </c>
      <c r="L16" s="28">
        <v>2</v>
      </c>
      <c r="M16" s="28">
        <v>2</v>
      </c>
      <c r="N16" s="28">
        <v>2</v>
      </c>
      <c r="O16" s="28">
        <v>2</v>
      </c>
      <c r="P16" s="28">
        <v>2</v>
      </c>
      <c r="Q16" s="28">
        <v>2</v>
      </c>
      <c r="R16" s="28">
        <v>2</v>
      </c>
      <c r="S16" s="28">
        <v>2</v>
      </c>
      <c r="T16" s="28">
        <v>2</v>
      </c>
      <c r="U16" s="44">
        <f t="shared" si="2"/>
        <v>32</v>
      </c>
      <c r="V16" s="32"/>
      <c r="W16" s="32"/>
      <c r="X16" s="25"/>
      <c r="Y16" s="513">
        <v>2</v>
      </c>
      <c r="Z16" s="513">
        <v>2</v>
      </c>
      <c r="AA16" s="513">
        <v>2</v>
      </c>
      <c r="AB16" s="513">
        <v>2</v>
      </c>
      <c r="AC16" s="95">
        <v>2</v>
      </c>
      <c r="AD16" s="95">
        <v>2</v>
      </c>
      <c r="AE16" s="28">
        <v>2</v>
      </c>
      <c r="AF16" s="28">
        <v>2</v>
      </c>
      <c r="AG16" s="28">
        <v>2</v>
      </c>
      <c r="AH16" s="29">
        <v>2</v>
      </c>
      <c r="AI16" s="29">
        <v>2</v>
      </c>
      <c r="AJ16" s="29">
        <v>2</v>
      </c>
      <c r="AK16" s="29">
        <v>2</v>
      </c>
      <c r="AL16" s="28">
        <v>2</v>
      </c>
      <c r="AM16" s="29">
        <v>2</v>
      </c>
      <c r="AN16" s="29">
        <v>2</v>
      </c>
      <c r="AO16" s="29">
        <v>2</v>
      </c>
      <c r="AP16" s="538">
        <v>2</v>
      </c>
      <c r="AQ16" s="536">
        <f t="shared" si="4"/>
        <v>36</v>
      </c>
      <c r="AR16" s="534">
        <v>0</v>
      </c>
      <c r="AS16" s="125">
        <v>0</v>
      </c>
      <c r="AT16" s="125">
        <v>0</v>
      </c>
      <c r="AU16" s="125">
        <v>0</v>
      </c>
      <c r="AV16" s="125">
        <v>0</v>
      </c>
      <c r="AW16" s="125">
        <v>0</v>
      </c>
      <c r="AX16" s="31"/>
      <c r="AY16" s="31"/>
      <c r="AZ16" s="31"/>
      <c r="BA16" s="31"/>
      <c r="BB16" s="31"/>
      <c r="BC16" s="31"/>
      <c r="BD16" s="31"/>
      <c r="BE16" s="32"/>
      <c r="BF16" s="33">
        <f t="shared" si="3"/>
        <v>68</v>
      </c>
      <c r="BG16" s="317"/>
    </row>
    <row r="17" spans="1:59" ht="13.5" thickBot="1">
      <c r="A17" s="677"/>
      <c r="B17" s="570"/>
      <c r="C17" s="814"/>
      <c r="D17" s="35" t="s">
        <v>22</v>
      </c>
      <c r="E17" s="68">
        <v>2</v>
      </c>
      <c r="F17" s="68">
        <v>2</v>
      </c>
      <c r="G17" s="68">
        <v>2</v>
      </c>
      <c r="H17" s="68">
        <v>2</v>
      </c>
      <c r="I17" s="68">
        <v>2</v>
      </c>
      <c r="J17" s="68">
        <v>2</v>
      </c>
      <c r="K17" s="68">
        <v>2</v>
      </c>
      <c r="L17" s="68">
        <v>2</v>
      </c>
      <c r="M17" s="68">
        <v>2</v>
      </c>
      <c r="N17" s="68">
        <v>2</v>
      </c>
      <c r="O17" s="68">
        <v>2</v>
      </c>
      <c r="P17" s="68">
        <v>2</v>
      </c>
      <c r="Q17" s="68">
        <v>2</v>
      </c>
      <c r="R17" s="68">
        <v>2</v>
      </c>
      <c r="S17" s="68">
        <v>2</v>
      </c>
      <c r="T17" s="68">
        <v>2</v>
      </c>
      <c r="U17" s="41">
        <f t="shared" si="2"/>
        <v>32</v>
      </c>
      <c r="V17" s="37"/>
      <c r="W17" s="37"/>
      <c r="X17" s="37"/>
      <c r="Y17" s="68">
        <v>2</v>
      </c>
      <c r="Z17" s="68">
        <v>2</v>
      </c>
      <c r="AA17" s="68">
        <v>2</v>
      </c>
      <c r="AB17" s="68">
        <v>2</v>
      </c>
      <c r="AC17" s="68">
        <v>2</v>
      </c>
      <c r="AD17" s="68">
        <v>2</v>
      </c>
      <c r="AE17" s="68">
        <v>2</v>
      </c>
      <c r="AF17" s="68">
        <v>2</v>
      </c>
      <c r="AG17" s="68">
        <v>2</v>
      </c>
      <c r="AH17" s="68">
        <v>2</v>
      </c>
      <c r="AI17" s="68">
        <v>2</v>
      </c>
      <c r="AJ17" s="68">
        <v>2</v>
      </c>
      <c r="AK17" s="68">
        <v>2</v>
      </c>
      <c r="AL17" s="68">
        <v>2</v>
      </c>
      <c r="AM17" s="68">
        <v>2</v>
      </c>
      <c r="AN17" s="68">
        <v>2</v>
      </c>
      <c r="AO17" s="68">
        <v>2</v>
      </c>
      <c r="AP17" s="537">
        <v>2</v>
      </c>
      <c r="AQ17" s="502">
        <f t="shared" si="4"/>
        <v>36</v>
      </c>
      <c r="AR17" s="499">
        <v>0</v>
      </c>
      <c r="AS17" s="499">
        <v>0</v>
      </c>
      <c r="AT17" s="499">
        <v>0</v>
      </c>
      <c r="AU17" s="499">
        <v>0</v>
      </c>
      <c r="AV17" s="499">
        <v>0</v>
      </c>
      <c r="AW17" s="499">
        <v>0</v>
      </c>
      <c r="AX17" s="39"/>
      <c r="AY17" s="39"/>
      <c r="AZ17" s="39"/>
      <c r="BA17" s="39"/>
      <c r="BB17" s="39"/>
      <c r="BC17" s="39"/>
      <c r="BD17" s="39"/>
      <c r="BE17" s="37"/>
      <c r="BF17" s="26" t="s">
        <v>308</v>
      </c>
      <c r="BG17" s="522">
        <v>68</v>
      </c>
    </row>
    <row r="18" spans="1:59" ht="13.5" thickTop="1">
      <c r="A18" s="677"/>
      <c r="B18" s="657" t="s">
        <v>166</v>
      </c>
      <c r="C18" s="603" t="s">
        <v>172</v>
      </c>
      <c r="D18" s="45" t="s">
        <v>21</v>
      </c>
      <c r="E18" s="46">
        <f>SUM(E20,E22)</f>
        <v>8</v>
      </c>
      <c r="F18" s="46">
        <f t="shared" ref="F18:T18" si="5">SUM(F20,F22)</f>
        <v>8</v>
      </c>
      <c r="G18" s="46">
        <f t="shared" si="5"/>
        <v>8</v>
      </c>
      <c r="H18" s="46">
        <f t="shared" si="5"/>
        <v>8</v>
      </c>
      <c r="I18" s="46">
        <f t="shared" si="5"/>
        <v>8</v>
      </c>
      <c r="J18" s="46">
        <f t="shared" si="5"/>
        <v>8</v>
      </c>
      <c r="K18" s="46">
        <f t="shared" si="5"/>
        <v>8</v>
      </c>
      <c r="L18" s="46">
        <f t="shared" si="5"/>
        <v>8</v>
      </c>
      <c r="M18" s="46">
        <f t="shared" si="5"/>
        <v>8</v>
      </c>
      <c r="N18" s="46">
        <f t="shared" si="5"/>
        <v>8</v>
      </c>
      <c r="O18" s="46">
        <f t="shared" si="5"/>
        <v>8</v>
      </c>
      <c r="P18" s="46">
        <f t="shared" si="5"/>
        <v>8</v>
      </c>
      <c r="Q18" s="46">
        <f t="shared" si="5"/>
        <v>8</v>
      </c>
      <c r="R18" s="46">
        <f t="shared" si="5"/>
        <v>8</v>
      </c>
      <c r="S18" s="46">
        <f t="shared" si="5"/>
        <v>10</v>
      </c>
      <c r="T18" s="46">
        <f t="shared" si="5"/>
        <v>10</v>
      </c>
      <c r="U18" s="44">
        <f t="shared" si="2"/>
        <v>132</v>
      </c>
      <c r="V18" s="32"/>
      <c r="W18" s="32"/>
      <c r="X18" s="25"/>
      <c r="Y18" s="472" t="s">
        <v>308</v>
      </c>
      <c r="Z18" s="472" t="s">
        <v>308</v>
      </c>
      <c r="AA18" s="472" t="s">
        <v>308</v>
      </c>
      <c r="AB18" s="472" t="s">
        <v>308</v>
      </c>
      <c r="AC18" s="472" t="s">
        <v>308</v>
      </c>
      <c r="AD18" s="472" t="s">
        <v>308</v>
      </c>
      <c r="AE18" s="472" t="s">
        <v>308</v>
      </c>
      <c r="AF18" s="472" t="s">
        <v>308</v>
      </c>
      <c r="AG18" s="472" t="s">
        <v>308</v>
      </c>
      <c r="AH18" s="472" t="s">
        <v>308</v>
      </c>
      <c r="AI18" s="472" t="s">
        <v>308</v>
      </c>
      <c r="AJ18" s="472" t="s">
        <v>308</v>
      </c>
      <c r="AK18" s="472" t="s">
        <v>308</v>
      </c>
      <c r="AL18" s="472" t="s">
        <v>308</v>
      </c>
      <c r="AM18" s="472" t="s">
        <v>308</v>
      </c>
      <c r="AN18" s="472" t="s">
        <v>308</v>
      </c>
      <c r="AO18" s="472" t="s">
        <v>308</v>
      </c>
      <c r="AP18" s="498" t="s">
        <v>308</v>
      </c>
      <c r="AQ18" s="41">
        <f t="shared" si="4"/>
        <v>0</v>
      </c>
      <c r="AR18" s="125">
        <v>0</v>
      </c>
      <c r="AS18" s="125">
        <v>0</v>
      </c>
      <c r="AT18" s="125">
        <v>0</v>
      </c>
      <c r="AU18" s="125">
        <v>0</v>
      </c>
      <c r="AV18" s="125">
        <v>0</v>
      </c>
      <c r="AW18" s="125">
        <v>0</v>
      </c>
      <c r="AX18" s="31"/>
      <c r="AY18" s="31"/>
      <c r="AZ18" s="31"/>
      <c r="BA18" s="31"/>
      <c r="BB18" s="31"/>
      <c r="BC18" s="31"/>
      <c r="BD18" s="31"/>
      <c r="BE18" s="32"/>
      <c r="BF18" s="46">
        <f t="shared" si="3"/>
        <v>132</v>
      </c>
      <c r="BG18" s="317"/>
    </row>
    <row r="19" spans="1:59" ht="14.25" thickBot="1">
      <c r="A19" s="677"/>
      <c r="B19" s="658"/>
      <c r="C19" s="590"/>
      <c r="D19" s="47" t="s">
        <v>22</v>
      </c>
      <c r="E19" s="56">
        <f>SUM(E23,E21)</f>
        <v>4</v>
      </c>
      <c r="F19" s="56">
        <f t="shared" ref="F19:T19" si="6">SUM(F23,F21)</f>
        <v>4</v>
      </c>
      <c r="G19" s="56">
        <f t="shared" si="6"/>
        <v>4</v>
      </c>
      <c r="H19" s="56">
        <f t="shared" si="6"/>
        <v>4</v>
      </c>
      <c r="I19" s="56">
        <f t="shared" si="6"/>
        <v>4</v>
      </c>
      <c r="J19" s="56">
        <f t="shared" si="6"/>
        <v>4</v>
      </c>
      <c r="K19" s="56">
        <f t="shared" si="6"/>
        <v>4</v>
      </c>
      <c r="L19" s="56">
        <f t="shared" si="6"/>
        <v>4</v>
      </c>
      <c r="M19" s="56">
        <f t="shared" si="6"/>
        <v>4</v>
      </c>
      <c r="N19" s="56">
        <f t="shared" si="6"/>
        <v>4</v>
      </c>
      <c r="O19" s="56">
        <f t="shared" si="6"/>
        <v>4</v>
      </c>
      <c r="P19" s="56">
        <f t="shared" si="6"/>
        <v>4</v>
      </c>
      <c r="Q19" s="56">
        <f t="shared" si="6"/>
        <v>4</v>
      </c>
      <c r="R19" s="56">
        <f t="shared" si="6"/>
        <v>4</v>
      </c>
      <c r="S19" s="56">
        <f t="shared" si="6"/>
        <v>5</v>
      </c>
      <c r="T19" s="56">
        <f t="shared" si="6"/>
        <v>5</v>
      </c>
      <c r="U19" s="41">
        <f t="shared" si="2"/>
        <v>66</v>
      </c>
      <c r="V19" s="37"/>
      <c r="W19" s="37"/>
      <c r="X19" s="37"/>
      <c r="Y19" s="472" t="s">
        <v>308</v>
      </c>
      <c r="Z19" s="472" t="s">
        <v>308</v>
      </c>
      <c r="AA19" s="472" t="s">
        <v>308</v>
      </c>
      <c r="AB19" s="472" t="s">
        <v>308</v>
      </c>
      <c r="AC19" s="472" t="s">
        <v>308</v>
      </c>
      <c r="AD19" s="472" t="s">
        <v>308</v>
      </c>
      <c r="AE19" s="472" t="s">
        <v>308</v>
      </c>
      <c r="AF19" s="472" t="s">
        <v>308</v>
      </c>
      <c r="AG19" s="472" t="s">
        <v>308</v>
      </c>
      <c r="AH19" s="472" t="s">
        <v>308</v>
      </c>
      <c r="AI19" s="472" t="s">
        <v>308</v>
      </c>
      <c r="AJ19" s="472" t="s">
        <v>308</v>
      </c>
      <c r="AK19" s="472" t="s">
        <v>308</v>
      </c>
      <c r="AL19" s="472" t="s">
        <v>308</v>
      </c>
      <c r="AM19" s="472" t="s">
        <v>308</v>
      </c>
      <c r="AN19" s="472" t="s">
        <v>308</v>
      </c>
      <c r="AO19" s="472" t="s">
        <v>308</v>
      </c>
      <c r="AP19" s="472" t="s">
        <v>308</v>
      </c>
      <c r="AQ19" s="36">
        <f t="shared" si="4"/>
        <v>0</v>
      </c>
      <c r="AR19" s="126">
        <v>0</v>
      </c>
      <c r="AS19" s="499">
        <v>0</v>
      </c>
      <c r="AT19" s="499">
        <v>0</v>
      </c>
      <c r="AU19" s="499">
        <v>0</v>
      </c>
      <c r="AV19" s="499">
        <v>0</v>
      </c>
      <c r="AW19" s="499">
        <v>0</v>
      </c>
      <c r="AX19" s="39"/>
      <c r="AY19" s="39"/>
      <c r="AZ19" s="39"/>
      <c r="BA19" s="39"/>
      <c r="BB19" s="39"/>
      <c r="BC19" s="39"/>
      <c r="BD19" s="39"/>
      <c r="BE19" s="37"/>
      <c r="BF19" s="26" t="s">
        <v>308</v>
      </c>
      <c r="BG19" s="478">
        <f>SUM(E19:T19,Y19:AU19)</f>
        <v>66</v>
      </c>
    </row>
    <row r="20" spans="1:59" ht="13.5" thickTop="1">
      <c r="A20" s="677"/>
      <c r="B20" s="569" t="s">
        <v>167</v>
      </c>
      <c r="C20" s="571" t="s">
        <v>153</v>
      </c>
      <c r="D20" s="28" t="s">
        <v>21</v>
      </c>
      <c r="E20" s="29">
        <v>4</v>
      </c>
      <c r="F20" s="29">
        <v>4</v>
      </c>
      <c r="G20" s="29">
        <v>4</v>
      </c>
      <c r="H20" s="29">
        <v>4</v>
      </c>
      <c r="I20" s="29">
        <v>4</v>
      </c>
      <c r="J20" s="29">
        <v>4</v>
      </c>
      <c r="K20" s="29">
        <v>4</v>
      </c>
      <c r="L20" s="29">
        <v>4</v>
      </c>
      <c r="M20" s="29">
        <v>4</v>
      </c>
      <c r="N20" s="29">
        <v>4</v>
      </c>
      <c r="O20" s="29">
        <v>4</v>
      </c>
      <c r="P20" s="29">
        <v>4</v>
      </c>
      <c r="Q20" s="29">
        <v>4</v>
      </c>
      <c r="R20" s="29">
        <v>4</v>
      </c>
      <c r="S20" s="29">
        <v>4</v>
      </c>
      <c r="T20" s="29">
        <v>4</v>
      </c>
      <c r="U20" s="44">
        <f t="shared" si="2"/>
        <v>64</v>
      </c>
      <c r="V20" s="32"/>
      <c r="W20" s="32"/>
      <c r="X20" s="32"/>
      <c r="Y20" s="28"/>
      <c r="Z20" s="28"/>
      <c r="AA20" s="28"/>
      <c r="AB20" s="28"/>
      <c r="AC20" s="28"/>
      <c r="AD20" s="28"/>
      <c r="AE20" s="28"/>
      <c r="AF20" s="28"/>
      <c r="AG20" s="28"/>
      <c r="AH20" s="29"/>
      <c r="AI20" s="29"/>
      <c r="AJ20" s="29"/>
      <c r="AK20" s="29"/>
      <c r="AL20" s="28"/>
      <c r="AM20" s="29"/>
      <c r="AN20" s="29"/>
      <c r="AO20" s="29"/>
      <c r="AP20" s="29"/>
      <c r="AQ20" s="41">
        <f t="shared" si="4"/>
        <v>0</v>
      </c>
      <c r="AR20" s="499">
        <v>0</v>
      </c>
      <c r="AS20" s="125">
        <v>0</v>
      </c>
      <c r="AT20" s="125">
        <v>0</v>
      </c>
      <c r="AU20" s="125">
        <v>0</v>
      </c>
      <c r="AV20" s="125">
        <v>0</v>
      </c>
      <c r="AW20" s="125">
        <v>0</v>
      </c>
      <c r="AX20" s="31"/>
      <c r="AY20" s="31"/>
      <c r="AZ20" s="31"/>
      <c r="BA20" s="31"/>
      <c r="BB20" s="31"/>
      <c r="BC20" s="31"/>
      <c r="BD20" s="31"/>
      <c r="BE20" s="32"/>
      <c r="BF20" s="33">
        <f t="shared" si="3"/>
        <v>64</v>
      </c>
      <c r="BG20" s="317"/>
    </row>
    <row r="21" spans="1:59" ht="13.5" thickBot="1">
      <c r="A21" s="677"/>
      <c r="B21" s="570"/>
      <c r="C21" s="572"/>
      <c r="D21" s="35" t="s">
        <v>22</v>
      </c>
      <c r="E21" s="68">
        <v>2</v>
      </c>
      <c r="F21" s="68">
        <v>2</v>
      </c>
      <c r="G21" s="68">
        <v>2</v>
      </c>
      <c r="H21" s="68">
        <v>2</v>
      </c>
      <c r="I21" s="68">
        <v>2</v>
      </c>
      <c r="J21" s="68">
        <v>2</v>
      </c>
      <c r="K21" s="68">
        <v>2</v>
      </c>
      <c r="L21" s="68">
        <v>2</v>
      </c>
      <c r="M21" s="68">
        <v>2</v>
      </c>
      <c r="N21" s="68">
        <v>2</v>
      </c>
      <c r="O21" s="68">
        <v>2</v>
      </c>
      <c r="P21" s="68">
        <v>2</v>
      </c>
      <c r="Q21" s="68">
        <v>2</v>
      </c>
      <c r="R21" s="68">
        <v>2</v>
      </c>
      <c r="S21" s="68">
        <v>2</v>
      </c>
      <c r="T21" s="68">
        <v>2</v>
      </c>
      <c r="U21" s="41">
        <f t="shared" si="2"/>
        <v>32</v>
      </c>
      <c r="V21" s="37"/>
      <c r="W21" s="37"/>
      <c r="X21" s="37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36">
        <f t="shared" si="4"/>
        <v>0</v>
      </c>
      <c r="AR21" s="499">
        <v>0</v>
      </c>
      <c r="AS21" s="499">
        <v>0</v>
      </c>
      <c r="AT21" s="499">
        <v>0</v>
      </c>
      <c r="AU21" s="499">
        <v>0</v>
      </c>
      <c r="AV21" s="499">
        <v>0</v>
      </c>
      <c r="AW21" s="499">
        <v>0</v>
      </c>
      <c r="AX21" s="39"/>
      <c r="AY21" s="39"/>
      <c r="AZ21" s="39"/>
      <c r="BA21" s="39"/>
      <c r="BB21" s="39"/>
      <c r="BC21" s="39"/>
      <c r="BD21" s="39"/>
      <c r="BE21" s="37"/>
      <c r="BF21" s="26" t="s">
        <v>308</v>
      </c>
      <c r="BG21" s="522">
        <f>SUM(E21:T21,Y21:AU21)</f>
        <v>32</v>
      </c>
    </row>
    <row r="22" spans="1:59" ht="13.5" thickTop="1">
      <c r="A22" s="677"/>
      <c r="B22" s="610" t="s">
        <v>168</v>
      </c>
      <c r="C22" s="571" t="s">
        <v>169</v>
      </c>
      <c r="D22" s="28" t="s">
        <v>21</v>
      </c>
      <c r="E22" s="29">
        <v>4</v>
      </c>
      <c r="F22" s="29">
        <v>4</v>
      </c>
      <c r="G22" s="29">
        <v>4</v>
      </c>
      <c r="H22" s="29">
        <v>4</v>
      </c>
      <c r="I22" s="29">
        <v>4</v>
      </c>
      <c r="J22" s="29">
        <v>4</v>
      </c>
      <c r="K22" s="29">
        <v>4</v>
      </c>
      <c r="L22" s="29">
        <v>4</v>
      </c>
      <c r="M22" s="29">
        <v>4</v>
      </c>
      <c r="N22" s="29">
        <v>4</v>
      </c>
      <c r="O22" s="29">
        <v>4</v>
      </c>
      <c r="P22" s="29">
        <v>4</v>
      </c>
      <c r="Q22" s="29">
        <v>4</v>
      </c>
      <c r="R22" s="29">
        <v>4</v>
      </c>
      <c r="S22" s="29">
        <v>6</v>
      </c>
      <c r="T22" s="29">
        <v>6</v>
      </c>
      <c r="U22" s="44">
        <f t="shared" si="2"/>
        <v>68</v>
      </c>
      <c r="V22" s="32"/>
      <c r="W22" s="32"/>
      <c r="X22" s="32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9"/>
      <c r="AL22" s="28"/>
      <c r="AM22" s="29"/>
      <c r="AN22" s="29"/>
      <c r="AO22" s="29"/>
      <c r="AP22" s="96"/>
      <c r="AQ22" s="41">
        <f t="shared" si="4"/>
        <v>0</v>
      </c>
      <c r="AR22" s="125">
        <v>0</v>
      </c>
      <c r="AS22" s="125">
        <v>0</v>
      </c>
      <c r="AT22" s="125">
        <v>0</v>
      </c>
      <c r="AU22" s="125">
        <v>0</v>
      </c>
      <c r="AV22" s="125">
        <v>0</v>
      </c>
      <c r="AW22" s="125">
        <v>0</v>
      </c>
      <c r="AX22" s="31"/>
      <c r="AY22" s="31"/>
      <c r="AZ22" s="31"/>
      <c r="BA22" s="31"/>
      <c r="BB22" s="31"/>
      <c r="BC22" s="31"/>
      <c r="BD22" s="31"/>
      <c r="BE22" s="32"/>
      <c r="BF22" s="33">
        <f t="shared" si="3"/>
        <v>68</v>
      </c>
      <c r="BG22" s="317"/>
    </row>
    <row r="23" spans="1:59" ht="13.5" thickBot="1">
      <c r="A23" s="677"/>
      <c r="B23" s="611"/>
      <c r="C23" s="572"/>
      <c r="D23" s="50" t="s">
        <v>22</v>
      </c>
      <c r="E23" s="68">
        <v>2</v>
      </c>
      <c r="F23" s="68">
        <v>2</v>
      </c>
      <c r="G23" s="68">
        <v>2</v>
      </c>
      <c r="H23" s="68">
        <v>2</v>
      </c>
      <c r="I23" s="68">
        <v>2</v>
      </c>
      <c r="J23" s="68">
        <v>2</v>
      </c>
      <c r="K23" s="68">
        <v>2</v>
      </c>
      <c r="L23" s="68">
        <v>2</v>
      </c>
      <c r="M23" s="68">
        <v>2</v>
      </c>
      <c r="N23" s="68">
        <v>2</v>
      </c>
      <c r="O23" s="68">
        <v>2</v>
      </c>
      <c r="P23" s="68">
        <v>2</v>
      </c>
      <c r="Q23" s="68">
        <v>2</v>
      </c>
      <c r="R23" s="68">
        <v>2</v>
      </c>
      <c r="S23" s="68">
        <v>3</v>
      </c>
      <c r="T23" s="68">
        <v>3</v>
      </c>
      <c r="U23" s="518">
        <f t="shared" si="2"/>
        <v>34</v>
      </c>
      <c r="V23" s="37"/>
      <c r="W23" s="37"/>
      <c r="X23" s="37"/>
      <c r="Y23" s="68"/>
      <c r="Z23" s="68"/>
      <c r="AA23" s="68"/>
      <c r="AB23" s="6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8"/>
      <c r="AM23" s="178"/>
      <c r="AN23" s="178"/>
      <c r="AO23" s="178"/>
      <c r="AP23" s="68"/>
      <c r="AQ23" s="36">
        <f t="shared" si="4"/>
        <v>0</v>
      </c>
      <c r="AR23" s="126">
        <v>0</v>
      </c>
      <c r="AS23" s="499">
        <v>0</v>
      </c>
      <c r="AT23" s="499">
        <v>0</v>
      </c>
      <c r="AU23" s="499">
        <v>0</v>
      </c>
      <c r="AV23" s="499">
        <v>0</v>
      </c>
      <c r="AW23" s="499">
        <v>0</v>
      </c>
      <c r="AX23" s="179"/>
      <c r="AY23" s="179"/>
      <c r="AZ23" s="179"/>
      <c r="BA23" s="179"/>
      <c r="BB23" s="179"/>
      <c r="BC23" s="179"/>
      <c r="BD23" s="179"/>
      <c r="BE23" s="23"/>
      <c r="BF23" s="26" t="s">
        <v>308</v>
      </c>
      <c r="BG23" s="522">
        <f>SUM(E23:T23,Y23:AV23)</f>
        <v>34</v>
      </c>
    </row>
    <row r="24" spans="1:59" ht="13.5" thickTop="1">
      <c r="A24" s="677"/>
      <c r="B24" s="816" t="s">
        <v>184</v>
      </c>
      <c r="C24" s="582" t="s">
        <v>185</v>
      </c>
      <c r="D24" s="28" t="s">
        <v>21</v>
      </c>
      <c r="F24" s="511"/>
      <c r="G24" s="511"/>
      <c r="H24" s="511"/>
      <c r="I24" s="511"/>
      <c r="J24" s="511"/>
      <c r="K24" s="511"/>
      <c r="L24" s="511"/>
      <c r="M24" s="511"/>
      <c r="N24" s="511"/>
      <c r="O24" s="511"/>
      <c r="P24" s="511"/>
      <c r="Q24" s="511"/>
      <c r="R24" s="511"/>
      <c r="S24" s="511"/>
      <c r="T24" s="511"/>
      <c r="U24" s="44" t="s">
        <v>308</v>
      </c>
      <c r="V24" s="161"/>
      <c r="W24" s="161"/>
      <c r="X24" s="161"/>
      <c r="Y24" s="95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511"/>
      <c r="AQ24" s="41">
        <f t="shared" si="4"/>
        <v>0</v>
      </c>
      <c r="AR24" s="499">
        <v>0</v>
      </c>
      <c r="AS24" s="125">
        <v>0</v>
      </c>
      <c r="AT24" s="125">
        <v>0</v>
      </c>
      <c r="AU24" s="125">
        <v>0</v>
      </c>
      <c r="AV24" s="125">
        <v>0</v>
      </c>
      <c r="AW24" s="125">
        <v>0</v>
      </c>
      <c r="AX24" s="179"/>
      <c r="AY24" s="179"/>
      <c r="AZ24" s="179"/>
      <c r="BA24" s="179"/>
      <c r="BB24" s="179"/>
      <c r="BC24" s="179"/>
      <c r="BD24" s="179"/>
      <c r="BE24" s="23"/>
      <c r="BF24" s="33">
        <f t="shared" si="3"/>
        <v>0</v>
      </c>
      <c r="BG24" s="524"/>
    </row>
    <row r="25" spans="1:59" ht="13.5" thickBot="1">
      <c r="A25" s="677"/>
      <c r="B25" s="819"/>
      <c r="C25" s="810"/>
      <c r="D25" s="35" t="s">
        <v>22</v>
      </c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518" t="s">
        <v>308</v>
      </c>
      <c r="V25" s="37"/>
      <c r="W25" s="37"/>
      <c r="X25" s="37"/>
      <c r="Y25" s="503">
        <v>0</v>
      </c>
      <c r="Z25" s="503">
        <v>0</v>
      </c>
      <c r="AA25" s="503">
        <v>0</v>
      </c>
      <c r="AB25" s="503">
        <v>0</v>
      </c>
      <c r="AC25" s="504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36">
        <f t="shared" si="4"/>
        <v>0</v>
      </c>
      <c r="AR25" s="126">
        <v>0</v>
      </c>
      <c r="AS25" s="126">
        <v>0</v>
      </c>
      <c r="AT25" s="126">
        <v>0</v>
      </c>
      <c r="AU25" s="126">
        <v>0</v>
      </c>
      <c r="AV25" s="126">
        <v>0</v>
      </c>
      <c r="AW25" s="126">
        <v>0</v>
      </c>
      <c r="AX25" s="39"/>
      <c r="AY25" s="39"/>
      <c r="AZ25" s="39"/>
      <c r="BA25" s="39"/>
      <c r="BB25" s="39"/>
      <c r="BC25" s="39"/>
      <c r="BD25" s="39"/>
      <c r="BE25" s="37"/>
      <c r="BF25" s="40">
        <f t="shared" si="3"/>
        <v>0</v>
      </c>
      <c r="BG25" s="522"/>
    </row>
    <row r="26" spans="1:59" ht="25.5">
      <c r="A26" s="677"/>
      <c r="B26" s="501" t="s">
        <v>221</v>
      </c>
      <c r="C26" s="319" t="s">
        <v>222</v>
      </c>
      <c r="D26" s="111"/>
      <c r="E26" s="187"/>
      <c r="F26" s="187"/>
      <c r="G26" s="187"/>
      <c r="H26" s="187"/>
      <c r="I26" s="187"/>
      <c r="J26" s="187"/>
      <c r="K26" s="187"/>
      <c r="L26" s="187"/>
      <c r="M26" s="187"/>
      <c r="N26" s="187"/>
      <c r="O26" s="187"/>
      <c r="P26" s="187"/>
      <c r="Q26" s="187"/>
      <c r="R26" s="187"/>
      <c r="S26" s="187"/>
      <c r="T26" s="187"/>
      <c r="U26" s="41" t="s">
        <v>308</v>
      </c>
      <c r="V26" s="25"/>
      <c r="W26" s="25"/>
      <c r="X26" s="25"/>
      <c r="Y26" s="187"/>
      <c r="Z26" s="187"/>
      <c r="AA26" s="187"/>
      <c r="AB26" s="187"/>
      <c r="AC26" s="187"/>
      <c r="AD26" s="187"/>
      <c r="AE26" s="187"/>
      <c r="AF26" s="187"/>
      <c r="AG26" s="187"/>
      <c r="AH26" s="187"/>
      <c r="AI26" s="187"/>
      <c r="AJ26" s="187"/>
      <c r="AK26" s="187"/>
      <c r="AL26" s="187"/>
      <c r="AM26" s="187"/>
      <c r="AN26" s="187"/>
      <c r="AO26" s="187"/>
      <c r="AP26" s="187"/>
      <c r="AQ26" s="41">
        <f t="shared" si="4"/>
        <v>0</v>
      </c>
      <c r="AR26" s="499">
        <v>0</v>
      </c>
      <c r="AS26" s="499">
        <v>0</v>
      </c>
      <c r="AT26" s="499">
        <v>0</v>
      </c>
      <c r="AU26" s="499">
        <v>0</v>
      </c>
      <c r="AV26" s="499">
        <v>0</v>
      </c>
      <c r="AW26" s="499">
        <v>0</v>
      </c>
      <c r="AX26" s="26"/>
      <c r="AY26" s="26"/>
      <c r="AZ26" s="26"/>
      <c r="BA26" s="26"/>
      <c r="BB26" s="26"/>
      <c r="BC26" s="26"/>
      <c r="BD26" s="26"/>
      <c r="BE26" s="45"/>
      <c r="BF26" s="33">
        <f t="shared" si="3"/>
        <v>0</v>
      </c>
      <c r="BG26" s="523"/>
    </row>
    <row r="27" spans="1:59">
      <c r="A27" s="677"/>
      <c r="B27" s="661" t="s">
        <v>171</v>
      </c>
      <c r="C27" s="665" t="s">
        <v>170</v>
      </c>
      <c r="D27" s="111" t="s">
        <v>21</v>
      </c>
      <c r="E27" s="112">
        <f>SUM(E29,E31,E33,E35)</f>
        <v>16</v>
      </c>
      <c r="F27" s="112">
        <f t="shared" ref="F27:AP27" si="7">SUM(F29,F31,F33,F35)</f>
        <v>16</v>
      </c>
      <c r="G27" s="112">
        <f t="shared" si="7"/>
        <v>16</v>
      </c>
      <c r="H27" s="112">
        <f t="shared" si="7"/>
        <v>16</v>
      </c>
      <c r="I27" s="112">
        <f t="shared" si="7"/>
        <v>16</v>
      </c>
      <c r="J27" s="112">
        <f t="shared" si="7"/>
        <v>16</v>
      </c>
      <c r="K27" s="112">
        <f t="shared" si="7"/>
        <v>16</v>
      </c>
      <c r="L27" s="112">
        <f t="shared" si="7"/>
        <v>16</v>
      </c>
      <c r="M27" s="112">
        <f t="shared" si="7"/>
        <v>16</v>
      </c>
      <c r="N27" s="112">
        <f t="shared" si="7"/>
        <v>16</v>
      </c>
      <c r="O27" s="112">
        <f t="shared" si="7"/>
        <v>16</v>
      </c>
      <c r="P27" s="112">
        <f t="shared" si="7"/>
        <v>16</v>
      </c>
      <c r="Q27" s="112">
        <f t="shared" si="7"/>
        <v>16</v>
      </c>
      <c r="R27" s="112">
        <f t="shared" si="7"/>
        <v>16</v>
      </c>
      <c r="S27" s="112">
        <f t="shared" si="7"/>
        <v>14</v>
      </c>
      <c r="T27" s="112">
        <f t="shared" si="7"/>
        <v>14</v>
      </c>
      <c r="U27" s="112">
        <f t="shared" si="7"/>
        <v>252</v>
      </c>
      <c r="V27" s="112">
        <f t="shared" si="7"/>
        <v>0</v>
      </c>
      <c r="W27" s="112">
        <f t="shared" si="7"/>
        <v>0</v>
      </c>
      <c r="X27" s="112">
        <f t="shared" si="7"/>
        <v>0</v>
      </c>
      <c r="Y27" s="112">
        <f t="shared" si="7"/>
        <v>22</v>
      </c>
      <c r="Z27" s="112">
        <f t="shared" si="7"/>
        <v>22</v>
      </c>
      <c r="AA27" s="112">
        <f t="shared" si="7"/>
        <v>22</v>
      </c>
      <c r="AB27" s="112">
        <f t="shared" si="7"/>
        <v>22</v>
      </c>
      <c r="AC27" s="112">
        <f t="shared" si="7"/>
        <v>22</v>
      </c>
      <c r="AD27" s="112">
        <f t="shared" si="7"/>
        <v>22</v>
      </c>
      <c r="AE27" s="112">
        <f t="shared" si="7"/>
        <v>22</v>
      </c>
      <c r="AF27" s="112">
        <f t="shared" si="7"/>
        <v>22</v>
      </c>
      <c r="AG27" s="112">
        <f t="shared" si="7"/>
        <v>22</v>
      </c>
      <c r="AH27" s="112">
        <f t="shared" si="7"/>
        <v>22</v>
      </c>
      <c r="AI27" s="112">
        <f t="shared" si="7"/>
        <v>22</v>
      </c>
      <c r="AJ27" s="112">
        <f t="shared" si="7"/>
        <v>22</v>
      </c>
      <c r="AK27" s="112">
        <f t="shared" si="7"/>
        <v>22</v>
      </c>
      <c r="AL27" s="112">
        <f t="shared" si="7"/>
        <v>22</v>
      </c>
      <c r="AM27" s="112">
        <f t="shared" si="7"/>
        <v>22</v>
      </c>
      <c r="AN27" s="112">
        <f t="shared" si="7"/>
        <v>22</v>
      </c>
      <c r="AO27" s="112">
        <f t="shared" si="7"/>
        <v>22</v>
      </c>
      <c r="AP27" s="112">
        <f t="shared" si="7"/>
        <v>22</v>
      </c>
      <c r="AQ27" s="165">
        <f t="shared" si="4"/>
        <v>396</v>
      </c>
      <c r="AR27" s="207">
        <v>0</v>
      </c>
      <c r="AS27" s="207">
        <v>0</v>
      </c>
      <c r="AT27" s="207">
        <v>0</v>
      </c>
      <c r="AU27" s="207">
        <v>0</v>
      </c>
      <c r="AV27" s="207">
        <v>0</v>
      </c>
      <c r="AW27" s="207">
        <v>0</v>
      </c>
      <c r="AX27" s="24"/>
      <c r="AY27" s="24"/>
      <c r="AZ27" s="24"/>
      <c r="BA27" s="24"/>
      <c r="BB27" s="24"/>
      <c r="BC27" s="24"/>
      <c r="BD27" s="24"/>
      <c r="BE27" s="25"/>
      <c r="BF27" s="112">
        <f t="shared" si="3"/>
        <v>648</v>
      </c>
      <c r="BG27" s="523"/>
    </row>
    <row r="28" spans="1:59" ht="14.25" thickBot="1">
      <c r="A28" s="677"/>
      <c r="B28" s="658"/>
      <c r="C28" s="638"/>
      <c r="D28" s="47" t="s">
        <v>22</v>
      </c>
      <c r="E28" s="56">
        <f>SUM(E30,E32,E34,E36)</f>
        <v>8</v>
      </c>
      <c r="F28" s="56">
        <f t="shared" ref="F28:AP28" si="8">SUM(F30,F32,F34,F36)</f>
        <v>8</v>
      </c>
      <c r="G28" s="56">
        <f t="shared" si="8"/>
        <v>8</v>
      </c>
      <c r="H28" s="56">
        <f t="shared" si="8"/>
        <v>8</v>
      </c>
      <c r="I28" s="56">
        <f t="shared" si="8"/>
        <v>8</v>
      </c>
      <c r="J28" s="56">
        <f t="shared" si="8"/>
        <v>8</v>
      </c>
      <c r="K28" s="56">
        <f t="shared" si="8"/>
        <v>8</v>
      </c>
      <c r="L28" s="56">
        <f t="shared" si="8"/>
        <v>8</v>
      </c>
      <c r="M28" s="56">
        <f t="shared" si="8"/>
        <v>8</v>
      </c>
      <c r="N28" s="56">
        <f t="shared" si="8"/>
        <v>8</v>
      </c>
      <c r="O28" s="56">
        <f t="shared" si="8"/>
        <v>8</v>
      </c>
      <c r="P28" s="56">
        <f t="shared" si="8"/>
        <v>8</v>
      </c>
      <c r="Q28" s="56">
        <f t="shared" si="8"/>
        <v>8</v>
      </c>
      <c r="R28" s="56">
        <f t="shared" si="8"/>
        <v>8</v>
      </c>
      <c r="S28" s="56">
        <f t="shared" si="8"/>
        <v>7</v>
      </c>
      <c r="T28" s="56">
        <f t="shared" si="8"/>
        <v>7</v>
      </c>
      <c r="U28" s="56">
        <f t="shared" si="8"/>
        <v>126</v>
      </c>
      <c r="V28" s="56">
        <f t="shared" si="8"/>
        <v>0</v>
      </c>
      <c r="W28" s="56">
        <f t="shared" si="8"/>
        <v>0</v>
      </c>
      <c r="X28" s="56">
        <f t="shared" si="8"/>
        <v>0</v>
      </c>
      <c r="Y28" s="56">
        <f t="shared" si="8"/>
        <v>10</v>
      </c>
      <c r="Z28" s="56">
        <f t="shared" si="8"/>
        <v>11</v>
      </c>
      <c r="AA28" s="56">
        <f t="shared" si="8"/>
        <v>11</v>
      </c>
      <c r="AB28" s="56">
        <f t="shared" si="8"/>
        <v>11</v>
      </c>
      <c r="AC28" s="56">
        <f t="shared" si="8"/>
        <v>11</v>
      </c>
      <c r="AD28" s="56">
        <f t="shared" si="8"/>
        <v>11</v>
      </c>
      <c r="AE28" s="56">
        <f t="shared" si="8"/>
        <v>11</v>
      </c>
      <c r="AF28" s="56">
        <f t="shared" si="8"/>
        <v>11</v>
      </c>
      <c r="AG28" s="56">
        <f t="shared" si="8"/>
        <v>12</v>
      </c>
      <c r="AH28" s="56">
        <f t="shared" si="8"/>
        <v>10</v>
      </c>
      <c r="AI28" s="56">
        <f t="shared" si="8"/>
        <v>11</v>
      </c>
      <c r="AJ28" s="56">
        <f t="shared" si="8"/>
        <v>10</v>
      </c>
      <c r="AK28" s="56">
        <f t="shared" si="8"/>
        <v>11</v>
      </c>
      <c r="AL28" s="56">
        <f t="shared" si="8"/>
        <v>10</v>
      </c>
      <c r="AM28" s="56">
        <f t="shared" si="8"/>
        <v>11</v>
      </c>
      <c r="AN28" s="56">
        <f t="shared" si="8"/>
        <v>10</v>
      </c>
      <c r="AO28" s="56">
        <f t="shared" si="8"/>
        <v>11</v>
      </c>
      <c r="AP28" s="56">
        <f t="shared" si="8"/>
        <v>10</v>
      </c>
      <c r="AQ28" s="36">
        <f t="shared" si="4"/>
        <v>193</v>
      </c>
      <c r="AR28" s="499">
        <v>0</v>
      </c>
      <c r="AS28" s="499">
        <v>0</v>
      </c>
      <c r="AT28" s="499">
        <v>0</v>
      </c>
      <c r="AU28" s="499">
        <v>0</v>
      </c>
      <c r="AV28" s="499">
        <v>0</v>
      </c>
      <c r="AW28" s="499">
        <v>0</v>
      </c>
      <c r="AX28" s="39"/>
      <c r="AY28" s="39"/>
      <c r="AZ28" s="39"/>
      <c r="BA28" s="39"/>
      <c r="BB28" s="39"/>
      <c r="BC28" s="39"/>
      <c r="BD28" s="39"/>
      <c r="BE28" s="37"/>
      <c r="BF28" s="26" t="s">
        <v>308</v>
      </c>
      <c r="BG28" s="532">
        <v>319</v>
      </c>
    </row>
    <row r="29" spans="1:59" ht="13.5" thickTop="1">
      <c r="A29" s="677"/>
      <c r="B29" s="569" t="s">
        <v>173</v>
      </c>
      <c r="C29" s="571" t="s">
        <v>177</v>
      </c>
      <c r="D29" s="28" t="s">
        <v>21</v>
      </c>
      <c r="E29" s="29">
        <v>4</v>
      </c>
      <c r="F29" s="29">
        <v>4</v>
      </c>
      <c r="G29" s="29">
        <v>4</v>
      </c>
      <c r="H29" s="29">
        <v>4</v>
      </c>
      <c r="I29" s="29">
        <v>4</v>
      </c>
      <c r="J29" s="29">
        <v>4</v>
      </c>
      <c r="K29" s="29">
        <v>4</v>
      </c>
      <c r="L29" s="29">
        <v>4</v>
      </c>
      <c r="M29" s="29">
        <v>4</v>
      </c>
      <c r="N29" s="29">
        <v>4</v>
      </c>
      <c r="O29" s="29">
        <v>4</v>
      </c>
      <c r="P29" s="29">
        <v>4</v>
      </c>
      <c r="Q29" s="29">
        <v>4</v>
      </c>
      <c r="R29" s="29">
        <v>4</v>
      </c>
      <c r="S29" s="29">
        <v>4</v>
      </c>
      <c r="T29" s="29">
        <v>4</v>
      </c>
      <c r="U29" s="44">
        <f t="shared" si="2"/>
        <v>64</v>
      </c>
      <c r="V29" s="32"/>
      <c r="W29" s="32"/>
      <c r="X29" s="25"/>
      <c r="Y29" s="513">
        <v>4</v>
      </c>
      <c r="Z29" s="513">
        <v>2</v>
      </c>
      <c r="AA29" s="513">
        <v>4</v>
      </c>
      <c r="AB29" s="513">
        <v>2</v>
      </c>
      <c r="AC29" s="95">
        <v>4</v>
      </c>
      <c r="AD29" s="28">
        <v>2</v>
      </c>
      <c r="AE29" s="28">
        <v>4</v>
      </c>
      <c r="AF29" s="28">
        <v>2</v>
      </c>
      <c r="AG29" s="28">
        <v>4</v>
      </c>
      <c r="AH29" s="29">
        <v>2</v>
      </c>
      <c r="AI29" s="29">
        <v>4</v>
      </c>
      <c r="AJ29" s="29">
        <v>2</v>
      </c>
      <c r="AK29" s="29">
        <v>4</v>
      </c>
      <c r="AL29" s="28">
        <v>2</v>
      </c>
      <c r="AM29" s="29">
        <v>4</v>
      </c>
      <c r="AN29" s="29">
        <v>2</v>
      </c>
      <c r="AO29" s="29">
        <v>4</v>
      </c>
      <c r="AP29" s="29">
        <v>2</v>
      </c>
      <c r="AQ29" s="41">
        <f t="shared" si="4"/>
        <v>54</v>
      </c>
      <c r="AR29" s="125">
        <v>0</v>
      </c>
      <c r="AS29" s="125">
        <v>0</v>
      </c>
      <c r="AT29" s="125">
        <v>0</v>
      </c>
      <c r="AU29" s="125">
        <v>0</v>
      </c>
      <c r="AV29" s="125">
        <v>0</v>
      </c>
      <c r="AW29" s="125">
        <v>0</v>
      </c>
      <c r="AX29" s="31"/>
      <c r="AY29" s="31"/>
      <c r="AZ29" s="31"/>
      <c r="BA29" s="31"/>
      <c r="BB29" s="31"/>
      <c r="BC29" s="31"/>
      <c r="BD29" s="31"/>
      <c r="BE29" s="32"/>
      <c r="BF29" s="33">
        <f t="shared" si="3"/>
        <v>118</v>
      </c>
      <c r="BG29" s="317"/>
    </row>
    <row r="30" spans="1:59" ht="13.5" thickBot="1">
      <c r="A30" s="677"/>
      <c r="B30" s="570"/>
      <c r="C30" s="572"/>
      <c r="D30" s="35" t="s">
        <v>22</v>
      </c>
      <c r="E30" s="68">
        <v>2</v>
      </c>
      <c r="F30" s="68">
        <v>2</v>
      </c>
      <c r="G30" s="68">
        <v>2</v>
      </c>
      <c r="H30" s="68">
        <v>2</v>
      </c>
      <c r="I30" s="68">
        <v>2</v>
      </c>
      <c r="J30" s="68">
        <v>2</v>
      </c>
      <c r="K30" s="68">
        <v>2</v>
      </c>
      <c r="L30" s="68">
        <v>2</v>
      </c>
      <c r="M30" s="68">
        <v>2</v>
      </c>
      <c r="N30" s="68">
        <v>2</v>
      </c>
      <c r="O30" s="68">
        <v>2</v>
      </c>
      <c r="P30" s="68">
        <v>2</v>
      </c>
      <c r="Q30" s="68">
        <v>2</v>
      </c>
      <c r="R30" s="68">
        <v>2</v>
      </c>
      <c r="S30" s="68">
        <v>2</v>
      </c>
      <c r="T30" s="68">
        <v>2</v>
      </c>
      <c r="U30" s="41">
        <f t="shared" si="2"/>
        <v>32</v>
      </c>
      <c r="V30" s="37"/>
      <c r="W30" s="37"/>
      <c r="X30" s="37"/>
      <c r="Y30" s="514">
        <v>2</v>
      </c>
      <c r="Z30" s="514">
        <v>1</v>
      </c>
      <c r="AA30" s="514">
        <v>2</v>
      </c>
      <c r="AB30" s="514">
        <v>1</v>
      </c>
      <c r="AC30" s="514">
        <v>2</v>
      </c>
      <c r="AD30" s="514">
        <v>1</v>
      </c>
      <c r="AE30" s="514">
        <v>2</v>
      </c>
      <c r="AF30" s="514">
        <v>1</v>
      </c>
      <c r="AG30" s="514">
        <v>2</v>
      </c>
      <c r="AH30" s="514">
        <v>1</v>
      </c>
      <c r="AI30" s="514">
        <v>2</v>
      </c>
      <c r="AJ30" s="514">
        <v>1</v>
      </c>
      <c r="AK30" s="514">
        <v>2</v>
      </c>
      <c r="AL30" s="514">
        <v>1</v>
      </c>
      <c r="AM30" s="514">
        <v>2</v>
      </c>
      <c r="AN30" s="514">
        <v>1</v>
      </c>
      <c r="AO30" s="514">
        <v>2</v>
      </c>
      <c r="AP30" s="514">
        <v>2</v>
      </c>
      <c r="AQ30" s="36">
        <f t="shared" si="4"/>
        <v>28</v>
      </c>
      <c r="AR30" s="126">
        <v>0</v>
      </c>
      <c r="AS30" s="126">
        <v>0</v>
      </c>
      <c r="AT30" s="126">
        <v>0</v>
      </c>
      <c r="AU30" s="126">
        <v>0</v>
      </c>
      <c r="AV30" s="126">
        <v>0</v>
      </c>
      <c r="AW30" s="499">
        <v>0</v>
      </c>
      <c r="AX30" s="39"/>
      <c r="AY30" s="39"/>
      <c r="AZ30" s="39"/>
      <c r="BA30" s="39"/>
      <c r="BB30" s="39"/>
      <c r="BC30" s="39"/>
      <c r="BD30" s="39"/>
      <c r="BE30" s="37"/>
      <c r="BF30" s="26" t="s">
        <v>308</v>
      </c>
      <c r="BG30" s="522">
        <v>60</v>
      </c>
    </row>
    <row r="31" spans="1:59" ht="13.5" thickTop="1">
      <c r="A31" s="677"/>
      <c r="B31" s="569" t="s">
        <v>175</v>
      </c>
      <c r="C31" s="571" t="s">
        <v>174</v>
      </c>
      <c r="D31" s="28" t="s">
        <v>21</v>
      </c>
      <c r="E31" s="29">
        <v>4</v>
      </c>
      <c r="F31" s="29">
        <v>2</v>
      </c>
      <c r="G31" s="29">
        <v>4</v>
      </c>
      <c r="H31" s="29">
        <v>2</v>
      </c>
      <c r="I31" s="29">
        <v>4</v>
      </c>
      <c r="J31" s="29">
        <v>2</v>
      </c>
      <c r="K31" s="29">
        <v>4</v>
      </c>
      <c r="L31" s="28">
        <v>2</v>
      </c>
      <c r="M31" s="28">
        <v>4</v>
      </c>
      <c r="N31" s="28">
        <v>2</v>
      </c>
      <c r="O31" s="28">
        <v>4</v>
      </c>
      <c r="P31" s="28">
        <v>2</v>
      </c>
      <c r="Q31" s="28">
        <v>4</v>
      </c>
      <c r="R31" s="28">
        <v>2</v>
      </c>
      <c r="S31" s="28">
        <v>4</v>
      </c>
      <c r="T31" s="28">
        <v>2</v>
      </c>
      <c r="U31" s="44">
        <f t="shared" si="2"/>
        <v>48</v>
      </c>
      <c r="V31" s="32"/>
      <c r="W31" s="32"/>
      <c r="X31" s="25"/>
      <c r="Y31" s="513">
        <v>2</v>
      </c>
      <c r="Z31" s="513">
        <v>4</v>
      </c>
      <c r="AA31" s="513">
        <v>2</v>
      </c>
      <c r="AB31" s="513">
        <v>4</v>
      </c>
      <c r="AC31" s="95">
        <v>2</v>
      </c>
      <c r="AD31" s="28">
        <v>4</v>
      </c>
      <c r="AE31" s="28">
        <v>2</v>
      </c>
      <c r="AF31" s="28">
        <v>4</v>
      </c>
      <c r="AG31" s="28">
        <v>2</v>
      </c>
      <c r="AH31" s="29">
        <v>4</v>
      </c>
      <c r="AI31" s="29">
        <v>2</v>
      </c>
      <c r="AJ31" s="29">
        <v>4</v>
      </c>
      <c r="AK31" s="29">
        <v>2</v>
      </c>
      <c r="AL31" s="28">
        <v>4</v>
      </c>
      <c r="AM31" s="29">
        <v>2</v>
      </c>
      <c r="AN31" s="29">
        <v>4</v>
      </c>
      <c r="AO31" s="29">
        <v>2</v>
      </c>
      <c r="AP31" s="29">
        <v>4</v>
      </c>
      <c r="AQ31" s="41">
        <f t="shared" si="4"/>
        <v>54</v>
      </c>
      <c r="AR31" s="499">
        <v>0</v>
      </c>
      <c r="AS31" s="499">
        <v>0</v>
      </c>
      <c r="AT31" s="499">
        <v>0</v>
      </c>
      <c r="AU31" s="499">
        <v>0</v>
      </c>
      <c r="AV31" s="499">
        <v>0</v>
      </c>
      <c r="AW31" s="125">
        <v>0</v>
      </c>
      <c r="AX31" s="31"/>
      <c r="AY31" s="31"/>
      <c r="AZ31" s="31"/>
      <c r="BA31" s="31"/>
      <c r="BB31" s="31"/>
      <c r="BC31" s="31"/>
      <c r="BD31" s="31"/>
      <c r="BE31" s="32"/>
      <c r="BF31" s="33">
        <f t="shared" si="3"/>
        <v>102</v>
      </c>
      <c r="BG31" s="317"/>
    </row>
    <row r="32" spans="1:59" ht="13.5" thickBot="1">
      <c r="A32" s="677"/>
      <c r="B32" s="570"/>
      <c r="C32" s="572"/>
      <c r="D32" s="35" t="s">
        <v>22</v>
      </c>
      <c r="E32" s="68">
        <v>2</v>
      </c>
      <c r="F32" s="68">
        <v>1</v>
      </c>
      <c r="G32" s="68">
        <v>2</v>
      </c>
      <c r="H32" s="68">
        <v>1</v>
      </c>
      <c r="I32" s="68">
        <v>2</v>
      </c>
      <c r="J32" s="68">
        <v>1</v>
      </c>
      <c r="K32" s="68">
        <v>2</v>
      </c>
      <c r="L32" s="68">
        <v>1</v>
      </c>
      <c r="M32" s="68">
        <v>2</v>
      </c>
      <c r="N32" s="68">
        <v>1</v>
      </c>
      <c r="O32" s="68">
        <v>2</v>
      </c>
      <c r="P32" s="68">
        <v>1</v>
      </c>
      <c r="Q32" s="68">
        <v>2</v>
      </c>
      <c r="R32" s="68">
        <v>1</v>
      </c>
      <c r="S32" s="68">
        <v>2</v>
      </c>
      <c r="T32" s="68">
        <v>1</v>
      </c>
      <c r="U32" s="41">
        <f t="shared" si="2"/>
        <v>24</v>
      </c>
      <c r="V32" s="37"/>
      <c r="W32" s="37"/>
      <c r="X32" s="37"/>
      <c r="Y32" s="516">
        <v>1</v>
      </c>
      <c r="Z32" s="516">
        <v>2</v>
      </c>
      <c r="AA32" s="516">
        <v>1</v>
      </c>
      <c r="AB32" s="516">
        <v>2</v>
      </c>
      <c r="AC32" s="516">
        <v>1</v>
      </c>
      <c r="AD32" s="516">
        <v>2</v>
      </c>
      <c r="AE32" s="516">
        <v>1</v>
      </c>
      <c r="AF32" s="516">
        <v>2</v>
      </c>
      <c r="AG32" s="516">
        <v>1</v>
      </c>
      <c r="AH32" s="516">
        <v>1</v>
      </c>
      <c r="AI32" s="516">
        <v>1</v>
      </c>
      <c r="AJ32" s="516">
        <v>1</v>
      </c>
      <c r="AK32" s="516">
        <v>1</v>
      </c>
      <c r="AL32" s="516">
        <v>1</v>
      </c>
      <c r="AM32" s="516">
        <v>1</v>
      </c>
      <c r="AN32" s="516">
        <v>1</v>
      </c>
      <c r="AO32" s="516">
        <v>1</v>
      </c>
      <c r="AP32" s="516">
        <v>1</v>
      </c>
      <c r="AQ32" s="36">
        <f t="shared" si="4"/>
        <v>22</v>
      </c>
      <c r="AR32" s="126">
        <v>0</v>
      </c>
      <c r="AS32" s="126">
        <v>0</v>
      </c>
      <c r="AT32" s="126">
        <v>0</v>
      </c>
      <c r="AU32" s="126">
        <v>0</v>
      </c>
      <c r="AV32" s="126">
        <v>0</v>
      </c>
      <c r="AW32" s="126">
        <v>0</v>
      </c>
      <c r="AX32" s="39"/>
      <c r="AY32" s="39"/>
      <c r="AZ32" s="39"/>
      <c r="BA32" s="39"/>
      <c r="BB32" s="39"/>
      <c r="BC32" s="39"/>
      <c r="BD32" s="39"/>
      <c r="BE32" s="37"/>
      <c r="BF32" s="26" t="s">
        <v>308</v>
      </c>
      <c r="BG32" s="522">
        <v>46</v>
      </c>
    </row>
    <row r="33" spans="1:59">
      <c r="A33" s="677"/>
      <c r="B33" s="569" t="s">
        <v>176</v>
      </c>
      <c r="C33" s="655" t="s">
        <v>223</v>
      </c>
      <c r="D33" s="28" t="s">
        <v>21</v>
      </c>
      <c r="E33" s="29">
        <v>8</v>
      </c>
      <c r="F33" s="29">
        <v>10</v>
      </c>
      <c r="G33" s="29">
        <v>8</v>
      </c>
      <c r="H33" s="29">
        <v>10</v>
      </c>
      <c r="I33" s="29">
        <v>8</v>
      </c>
      <c r="J33" s="29">
        <v>10</v>
      </c>
      <c r="K33" s="29">
        <v>8</v>
      </c>
      <c r="L33" s="29">
        <v>10</v>
      </c>
      <c r="M33" s="29">
        <v>8</v>
      </c>
      <c r="N33" s="29">
        <v>10</v>
      </c>
      <c r="O33" s="29">
        <v>8</v>
      </c>
      <c r="P33" s="29">
        <v>10</v>
      </c>
      <c r="Q33" s="29">
        <v>8</v>
      </c>
      <c r="R33" s="29">
        <v>10</v>
      </c>
      <c r="S33" s="29">
        <v>6</v>
      </c>
      <c r="T33" s="29">
        <v>8</v>
      </c>
      <c r="U33" s="44">
        <f t="shared" si="2"/>
        <v>140</v>
      </c>
      <c r="V33" s="32"/>
      <c r="W33" s="32"/>
      <c r="X33" s="25"/>
      <c r="Y33" s="513">
        <v>10</v>
      </c>
      <c r="Z33" s="513">
        <v>10</v>
      </c>
      <c r="AA33" s="513">
        <v>10</v>
      </c>
      <c r="AB33" s="513">
        <v>10</v>
      </c>
      <c r="AC33" s="28">
        <v>10</v>
      </c>
      <c r="AD33" s="28">
        <v>10</v>
      </c>
      <c r="AE33" s="28">
        <v>10</v>
      </c>
      <c r="AF33" s="28">
        <v>10</v>
      </c>
      <c r="AG33" s="28">
        <v>10</v>
      </c>
      <c r="AH33" s="28">
        <v>10</v>
      </c>
      <c r="AI33" s="28">
        <v>10</v>
      </c>
      <c r="AJ33" s="28">
        <v>10</v>
      </c>
      <c r="AK33" s="28">
        <v>10</v>
      </c>
      <c r="AL33" s="28">
        <v>10</v>
      </c>
      <c r="AM33" s="28">
        <v>10</v>
      </c>
      <c r="AN33" s="28">
        <v>10</v>
      </c>
      <c r="AO33" s="28">
        <v>10</v>
      </c>
      <c r="AP33" s="95">
        <v>10</v>
      </c>
      <c r="AQ33" s="41">
        <f t="shared" si="4"/>
        <v>180</v>
      </c>
      <c r="AR33" s="499">
        <v>0</v>
      </c>
      <c r="AS33" s="499">
        <v>0</v>
      </c>
      <c r="AT33" s="499">
        <v>0</v>
      </c>
      <c r="AU33" s="499">
        <v>0</v>
      </c>
      <c r="AV33" s="499">
        <v>0</v>
      </c>
      <c r="AW33" s="499">
        <v>0</v>
      </c>
      <c r="AX33" s="31"/>
      <c r="AY33" s="31"/>
      <c r="AZ33" s="31"/>
      <c r="BA33" s="31"/>
      <c r="BB33" s="31"/>
      <c r="BC33" s="31"/>
      <c r="BD33" s="31"/>
      <c r="BE33" s="32"/>
      <c r="BF33" s="33">
        <f t="shared" si="3"/>
        <v>320</v>
      </c>
      <c r="BG33" s="317"/>
    </row>
    <row r="34" spans="1:59" ht="13.5" thickBot="1">
      <c r="A34" s="677"/>
      <c r="B34" s="570"/>
      <c r="C34" s="656"/>
      <c r="D34" s="35" t="s">
        <v>22</v>
      </c>
      <c r="E34" s="68">
        <v>4</v>
      </c>
      <c r="F34" s="68">
        <v>5</v>
      </c>
      <c r="G34" s="68">
        <v>4</v>
      </c>
      <c r="H34" s="68">
        <v>5</v>
      </c>
      <c r="I34" s="68">
        <v>4</v>
      </c>
      <c r="J34" s="68">
        <v>5</v>
      </c>
      <c r="K34" s="68">
        <v>4</v>
      </c>
      <c r="L34" s="68">
        <v>5</v>
      </c>
      <c r="M34" s="68">
        <v>4</v>
      </c>
      <c r="N34" s="68">
        <v>5</v>
      </c>
      <c r="O34" s="68">
        <v>4</v>
      </c>
      <c r="P34" s="68">
        <v>5</v>
      </c>
      <c r="Q34" s="68">
        <v>4</v>
      </c>
      <c r="R34" s="68">
        <v>5</v>
      </c>
      <c r="S34" s="68">
        <v>3</v>
      </c>
      <c r="T34" s="68">
        <v>4</v>
      </c>
      <c r="U34" s="41">
        <f t="shared" si="2"/>
        <v>70</v>
      </c>
      <c r="V34" s="37"/>
      <c r="W34" s="37"/>
      <c r="X34" s="37"/>
      <c r="Y34" s="68">
        <v>4</v>
      </c>
      <c r="Z34" s="68">
        <v>5</v>
      </c>
      <c r="AA34" s="68">
        <v>5</v>
      </c>
      <c r="AB34" s="68">
        <v>5</v>
      </c>
      <c r="AC34" s="69">
        <v>5</v>
      </c>
      <c r="AD34" s="69">
        <v>5</v>
      </c>
      <c r="AE34" s="69">
        <v>5</v>
      </c>
      <c r="AF34" s="69">
        <v>5</v>
      </c>
      <c r="AG34" s="69">
        <v>5</v>
      </c>
      <c r="AH34" s="69">
        <v>5</v>
      </c>
      <c r="AI34" s="69">
        <v>5</v>
      </c>
      <c r="AJ34" s="69">
        <v>5</v>
      </c>
      <c r="AK34" s="69">
        <v>5</v>
      </c>
      <c r="AL34" s="69">
        <v>5</v>
      </c>
      <c r="AM34" s="69">
        <v>5</v>
      </c>
      <c r="AN34" s="69">
        <v>5</v>
      </c>
      <c r="AO34" s="69">
        <v>5</v>
      </c>
      <c r="AP34" s="69">
        <v>5</v>
      </c>
      <c r="AQ34" s="36">
        <f t="shared" si="4"/>
        <v>89</v>
      </c>
      <c r="AR34" s="126">
        <v>0</v>
      </c>
      <c r="AS34" s="126">
        <v>0</v>
      </c>
      <c r="AT34" s="126">
        <v>0</v>
      </c>
      <c r="AU34" s="126">
        <v>0</v>
      </c>
      <c r="AV34" s="126">
        <v>0</v>
      </c>
      <c r="AW34" s="126">
        <v>0</v>
      </c>
      <c r="AX34" s="39"/>
      <c r="AY34" s="39"/>
      <c r="AZ34" s="39"/>
      <c r="BA34" s="39"/>
      <c r="BB34" s="39"/>
      <c r="BC34" s="39"/>
      <c r="BD34" s="39"/>
      <c r="BE34" s="37"/>
      <c r="BF34" s="26" t="s">
        <v>308</v>
      </c>
      <c r="BG34" s="522">
        <v>159</v>
      </c>
    </row>
    <row r="35" spans="1:59">
      <c r="A35" s="677"/>
      <c r="B35" s="569" t="s">
        <v>178</v>
      </c>
      <c r="C35" s="571" t="s">
        <v>224</v>
      </c>
      <c r="D35" s="28" t="s">
        <v>21</v>
      </c>
      <c r="E35" s="29"/>
      <c r="F35" s="29"/>
      <c r="G35" s="29"/>
      <c r="H35" s="29"/>
      <c r="I35" s="29"/>
      <c r="J35" s="29"/>
      <c r="K35" s="29"/>
      <c r="L35" s="28"/>
      <c r="M35" s="28"/>
      <c r="N35" s="28"/>
      <c r="O35" s="28"/>
      <c r="P35" s="28"/>
      <c r="Q35" s="28"/>
      <c r="R35" s="28"/>
      <c r="S35" s="28"/>
      <c r="T35" s="28"/>
      <c r="U35" s="44"/>
      <c r="V35" s="32"/>
      <c r="W35" s="32"/>
      <c r="X35" s="25"/>
      <c r="Y35" s="513">
        <v>6</v>
      </c>
      <c r="Z35" s="513">
        <v>6</v>
      </c>
      <c r="AA35" s="513">
        <v>6</v>
      </c>
      <c r="AB35" s="513">
        <v>6</v>
      </c>
      <c r="AC35" s="95">
        <v>6</v>
      </c>
      <c r="AD35" s="95">
        <v>6</v>
      </c>
      <c r="AE35" s="28">
        <v>6</v>
      </c>
      <c r="AF35" s="28">
        <v>6</v>
      </c>
      <c r="AG35" s="28">
        <v>6</v>
      </c>
      <c r="AH35" s="28">
        <v>6</v>
      </c>
      <c r="AI35" s="28">
        <v>6</v>
      </c>
      <c r="AJ35" s="28">
        <v>6</v>
      </c>
      <c r="AK35" s="28">
        <v>6</v>
      </c>
      <c r="AL35" s="28">
        <v>6</v>
      </c>
      <c r="AM35" s="28">
        <v>6</v>
      </c>
      <c r="AN35" s="28">
        <v>6</v>
      </c>
      <c r="AO35" s="28">
        <v>6</v>
      </c>
      <c r="AP35" s="29">
        <v>6</v>
      </c>
      <c r="AQ35" s="41">
        <f t="shared" si="4"/>
        <v>108</v>
      </c>
      <c r="AR35" s="499">
        <v>0</v>
      </c>
      <c r="AS35" s="499">
        <v>0</v>
      </c>
      <c r="AT35" s="499">
        <v>0</v>
      </c>
      <c r="AU35" s="499">
        <v>0</v>
      </c>
      <c r="AV35" s="499">
        <v>0</v>
      </c>
      <c r="AW35" s="499">
        <v>0</v>
      </c>
      <c r="AX35" s="31"/>
      <c r="AY35" s="31"/>
      <c r="AZ35" s="31"/>
      <c r="BA35" s="31"/>
      <c r="BB35" s="31"/>
      <c r="BC35" s="31"/>
      <c r="BD35" s="31"/>
      <c r="BE35" s="32"/>
      <c r="BF35" s="33">
        <f t="shared" si="3"/>
        <v>108</v>
      </c>
      <c r="BG35" s="317"/>
    </row>
    <row r="36" spans="1:59" ht="13.5" thickBot="1">
      <c r="A36" s="678"/>
      <c r="B36" s="570"/>
      <c r="C36" s="572"/>
      <c r="D36" s="35" t="s">
        <v>22</v>
      </c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36"/>
      <c r="V36" s="37"/>
      <c r="W36" s="37"/>
      <c r="X36" s="37"/>
      <c r="Y36" s="68">
        <v>3</v>
      </c>
      <c r="Z36" s="68">
        <v>3</v>
      </c>
      <c r="AA36" s="68">
        <v>3</v>
      </c>
      <c r="AB36" s="68">
        <v>3</v>
      </c>
      <c r="AC36" s="68">
        <v>3</v>
      </c>
      <c r="AD36" s="68">
        <v>3</v>
      </c>
      <c r="AE36" s="68">
        <v>3</v>
      </c>
      <c r="AF36" s="68">
        <v>3</v>
      </c>
      <c r="AG36" s="68">
        <v>4</v>
      </c>
      <c r="AH36" s="68">
        <v>3</v>
      </c>
      <c r="AI36" s="68">
        <v>3</v>
      </c>
      <c r="AJ36" s="68">
        <v>3</v>
      </c>
      <c r="AK36" s="68">
        <v>3</v>
      </c>
      <c r="AL36" s="68">
        <v>3</v>
      </c>
      <c r="AM36" s="68">
        <v>3</v>
      </c>
      <c r="AN36" s="68">
        <v>3</v>
      </c>
      <c r="AO36" s="68">
        <v>3</v>
      </c>
      <c r="AP36" s="68">
        <v>2</v>
      </c>
      <c r="AQ36" s="36">
        <f t="shared" si="4"/>
        <v>54</v>
      </c>
      <c r="AR36" s="126">
        <v>0</v>
      </c>
      <c r="AS36" s="126">
        <v>0</v>
      </c>
      <c r="AT36" s="126">
        <v>0</v>
      </c>
      <c r="AU36" s="126">
        <v>0</v>
      </c>
      <c r="AV36" s="126">
        <v>0</v>
      </c>
      <c r="AW36" s="126">
        <v>0</v>
      </c>
      <c r="AX36" s="39"/>
      <c r="AY36" s="39"/>
      <c r="AZ36" s="39"/>
      <c r="BA36" s="39"/>
      <c r="BB36" s="39"/>
      <c r="BC36" s="39"/>
      <c r="BD36" s="39"/>
      <c r="BE36" s="37"/>
      <c r="BF36" s="26" t="s">
        <v>308</v>
      </c>
      <c r="BG36" s="522">
        <v>54</v>
      </c>
    </row>
    <row r="37" spans="1:59">
      <c r="A37" s="678"/>
      <c r="B37" s="600" t="s">
        <v>181</v>
      </c>
      <c r="C37" s="578" t="s">
        <v>34</v>
      </c>
      <c r="D37" s="111" t="s">
        <v>21</v>
      </c>
      <c r="E37" s="33"/>
      <c r="F37" s="33"/>
      <c r="G37" s="33"/>
      <c r="H37" s="33"/>
      <c r="I37" s="33"/>
      <c r="J37" s="33"/>
      <c r="K37" s="33"/>
      <c r="L37" s="45"/>
      <c r="M37" s="45"/>
      <c r="N37" s="45"/>
      <c r="O37" s="45"/>
      <c r="P37" s="45"/>
      <c r="Q37" s="45"/>
      <c r="R37" s="45"/>
      <c r="S37" s="45"/>
      <c r="T37" s="45"/>
      <c r="U37" s="44"/>
      <c r="V37" s="32"/>
      <c r="W37" s="32"/>
      <c r="X37" s="25"/>
      <c r="Y37" s="545">
        <v>10</v>
      </c>
      <c r="Z37" s="545">
        <v>10</v>
      </c>
      <c r="AA37" s="545">
        <v>10</v>
      </c>
      <c r="AB37" s="545">
        <v>10</v>
      </c>
      <c r="AC37" s="545">
        <v>10</v>
      </c>
      <c r="AD37" s="545">
        <v>10</v>
      </c>
      <c r="AE37" s="545">
        <v>10</v>
      </c>
      <c r="AF37" s="545">
        <v>10</v>
      </c>
      <c r="AG37" s="545">
        <v>10</v>
      </c>
      <c r="AH37" s="545">
        <v>10</v>
      </c>
      <c r="AI37" s="545">
        <v>10</v>
      </c>
      <c r="AJ37" s="545">
        <v>10</v>
      </c>
      <c r="AK37" s="545">
        <v>10</v>
      </c>
      <c r="AL37" s="545">
        <v>10</v>
      </c>
      <c r="AM37" s="545">
        <v>10</v>
      </c>
      <c r="AN37" s="545">
        <v>10</v>
      </c>
      <c r="AO37" s="545">
        <v>10</v>
      </c>
      <c r="AP37" s="545">
        <v>10</v>
      </c>
      <c r="AQ37" s="41">
        <f t="shared" si="4"/>
        <v>180</v>
      </c>
      <c r="AR37" s="499">
        <v>0</v>
      </c>
      <c r="AS37" s="499">
        <v>0</v>
      </c>
      <c r="AT37" s="499">
        <v>0</v>
      </c>
      <c r="AU37" s="499">
        <v>0</v>
      </c>
      <c r="AV37" s="499">
        <v>0</v>
      </c>
      <c r="AW37" s="499">
        <v>0</v>
      </c>
      <c r="AX37" s="24"/>
      <c r="AY37" s="31"/>
      <c r="AZ37" s="31"/>
      <c r="BA37" s="31"/>
      <c r="BB37" s="31"/>
      <c r="BC37" s="31"/>
      <c r="BD37" s="31"/>
      <c r="BE37" s="32"/>
      <c r="BF37" s="519">
        <f t="shared" si="3"/>
        <v>180</v>
      </c>
      <c r="BG37" s="317"/>
    </row>
    <row r="38" spans="1:59" ht="14.25" thickBot="1">
      <c r="A38" s="678"/>
      <c r="B38" s="579"/>
      <c r="C38" s="579"/>
      <c r="D38" s="47" t="s">
        <v>22</v>
      </c>
      <c r="E38" s="40"/>
      <c r="F38" s="40"/>
      <c r="G38" s="40"/>
      <c r="H38" s="40"/>
      <c r="I38" s="40"/>
      <c r="J38" s="40"/>
      <c r="K38" s="40"/>
      <c r="L38" s="47"/>
      <c r="M38" s="47"/>
      <c r="N38" s="47"/>
      <c r="O38" s="47"/>
      <c r="P38" s="47"/>
      <c r="Q38" s="47"/>
      <c r="R38" s="47"/>
      <c r="S38" s="47"/>
      <c r="T38" s="47"/>
      <c r="U38" s="36"/>
      <c r="V38" s="37"/>
      <c r="W38" s="37"/>
      <c r="X38" s="37"/>
      <c r="Y38" s="546">
        <v>5</v>
      </c>
      <c r="Z38" s="546">
        <v>5</v>
      </c>
      <c r="AA38" s="546">
        <v>5</v>
      </c>
      <c r="AB38" s="546">
        <v>5</v>
      </c>
      <c r="AC38" s="546">
        <v>5</v>
      </c>
      <c r="AD38" s="546">
        <v>5</v>
      </c>
      <c r="AE38" s="546">
        <v>5</v>
      </c>
      <c r="AF38" s="546">
        <v>5</v>
      </c>
      <c r="AG38" s="546">
        <v>5</v>
      </c>
      <c r="AH38" s="546">
        <v>5</v>
      </c>
      <c r="AI38" s="546">
        <v>5</v>
      </c>
      <c r="AJ38" s="546">
        <v>5</v>
      </c>
      <c r="AK38" s="546">
        <v>5</v>
      </c>
      <c r="AL38" s="546">
        <v>5</v>
      </c>
      <c r="AM38" s="546">
        <v>5</v>
      </c>
      <c r="AN38" s="546">
        <v>5</v>
      </c>
      <c r="AO38" s="546">
        <v>5</v>
      </c>
      <c r="AP38" s="546">
        <v>5</v>
      </c>
      <c r="AQ38" s="36">
        <f t="shared" si="4"/>
        <v>90</v>
      </c>
      <c r="AR38" s="126">
        <v>0</v>
      </c>
      <c r="AS38" s="126">
        <v>0</v>
      </c>
      <c r="AT38" s="126">
        <v>0</v>
      </c>
      <c r="AU38" s="126">
        <v>0</v>
      </c>
      <c r="AV38" s="126">
        <v>0</v>
      </c>
      <c r="AW38" s="126">
        <v>0</v>
      </c>
      <c r="AX38" s="39"/>
      <c r="AY38" s="39"/>
      <c r="AZ38" s="39"/>
      <c r="BA38" s="39"/>
      <c r="BB38" s="39"/>
      <c r="BC38" s="39"/>
      <c r="BD38" s="39"/>
      <c r="BE38" s="37"/>
      <c r="BF38" s="40">
        <f t="shared" si="3"/>
        <v>90</v>
      </c>
      <c r="BG38" s="522"/>
    </row>
    <row r="39" spans="1:59">
      <c r="A39" s="678"/>
      <c r="B39" s="640" t="s">
        <v>182</v>
      </c>
      <c r="C39" s="604" t="s">
        <v>227</v>
      </c>
      <c r="D39" s="88" t="s">
        <v>21</v>
      </c>
      <c r="E39" s="89"/>
      <c r="F39" s="89"/>
      <c r="G39" s="89"/>
      <c r="H39" s="89"/>
      <c r="I39" s="89"/>
      <c r="J39" s="89"/>
      <c r="K39" s="89"/>
      <c r="L39" s="88"/>
      <c r="M39" s="88"/>
      <c r="N39" s="88"/>
      <c r="O39" s="88"/>
      <c r="P39" s="88"/>
      <c r="Q39" s="88"/>
      <c r="R39" s="88"/>
      <c r="S39" s="88"/>
      <c r="T39" s="88"/>
      <c r="U39" s="44"/>
      <c r="V39" s="32"/>
      <c r="W39" s="32"/>
      <c r="X39" s="25"/>
      <c r="Y39" s="542">
        <f>SUM(Y41,Y43)</f>
        <v>10</v>
      </c>
      <c r="Z39" s="542">
        <f t="shared" ref="Z39:AP39" si="9">SUM(Z41,Z43)</f>
        <v>10</v>
      </c>
      <c r="AA39" s="542">
        <f t="shared" si="9"/>
        <v>10</v>
      </c>
      <c r="AB39" s="542">
        <f t="shared" si="9"/>
        <v>10</v>
      </c>
      <c r="AC39" s="542">
        <f t="shared" si="9"/>
        <v>10</v>
      </c>
      <c r="AD39" s="542">
        <f t="shared" si="9"/>
        <v>10</v>
      </c>
      <c r="AE39" s="542">
        <f t="shared" si="9"/>
        <v>10</v>
      </c>
      <c r="AF39" s="542">
        <f t="shared" si="9"/>
        <v>10</v>
      </c>
      <c r="AG39" s="542">
        <f t="shared" si="9"/>
        <v>10</v>
      </c>
      <c r="AH39" s="542">
        <f t="shared" si="9"/>
        <v>10</v>
      </c>
      <c r="AI39" s="542">
        <f t="shared" si="9"/>
        <v>10</v>
      </c>
      <c r="AJ39" s="542">
        <f t="shared" si="9"/>
        <v>10</v>
      </c>
      <c r="AK39" s="542">
        <f t="shared" si="9"/>
        <v>10</v>
      </c>
      <c r="AL39" s="542">
        <f t="shared" si="9"/>
        <v>10</v>
      </c>
      <c r="AM39" s="542">
        <f t="shared" si="9"/>
        <v>10</v>
      </c>
      <c r="AN39" s="542">
        <f t="shared" si="9"/>
        <v>10</v>
      </c>
      <c r="AO39" s="542">
        <f t="shared" si="9"/>
        <v>10</v>
      </c>
      <c r="AP39" s="542">
        <f t="shared" si="9"/>
        <v>10</v>
      </c>
      <c r="AQ39" s="41">
        <f t="shared" si="4"/>
        <v>180</v>
      </c>
      <c r="AR39" s="499">
        <v>0</v>
      </c>
      <c r="AS39" s="499">
        <v>0</v>
      </c>
      <c r="AT39" s="499">
        <v>0</v>
      </c>
      <c r="AU39" s="499">
        <v>0</v>
      </c>
      <c r="AV39" s="499">
        <v>0</v>
      </c>
      <c r="AW39" s="499">
        <v>0</v>
      </c>
      <c r="AX39" s="24"/>
      <c r="AY39" s="31"/>
      <c r="AZ39" s="31"/>
      <c r="BA39" s="31"/>
      <c r="BB39" s="31"/>
      <c r="BC39" s="66"/>
      <c r="BD39" s="31"/>
      <c r="BE39" s="32"/>
      <c r="BF39" s="46">
        <f t="shared" si="3"/>
        <v>180</v>
      </c>
      <c r="BG39" s="317"/>
    </row>
    <row r="40" spans="1:59" ht="22.5" customHeight="1" thickBot="1">
      <c r="A40" s="678"/>
      <c r="B40" s="815"/>
      <c r="C40" s="605"/>
      <c r="D40" s="90" t="s">
        <v>22</v>
      </c>
      <c r="E40" s="91"/>
      <c r="F40" s="91"/>
      <c r="G40" s="91"/>
      <c r="H40" s="91"/>
      <c r="I40" s="91"/>
      <c r="J40" s="91"/>
      <c r="K40" s="91"/>
      <c r="L40" s="90"/>
      <c r="M40" s="90"/>
      <c r="N40" s="90"/>
      <c r="O40" s="90"/>
      <c r="P40" s="90"/>
      <c r="Q40" s="90"/>
      <c r="R40" s="90"/>
      <c r="S40" s="90"/>
      <c r="T40" s="90"/>
      <c r="U40" s="36"/>
      <c r="V40" s="37"/>
      <c r="W40" s="37"/>
      <c r="X40" s="288"/>
      <c r="Y40" s="543">
        <f>SUM(Y42,Y44)</f>
        <v>5</v>
      </c>
      <c r="Z40" s="543">
        <f t="shared" ref="Z40:AP40" si="10">SUM(Z42,Z44)</f>
        <v>5</v>
      </c>
      <c r="AA40" s="543">
        <f t="shared" si="10"/>
        <v>5</v>
      </c>
      <c r="AB40" s="543">
        <f t="shared" si="10"/>
        <v>5</v>
      </c>
      <c r="AC40" s="543">
        <f t="shared" si="10"/>
        <v>5</v>
      </c>
      <c r="AD40" s="543">
        <f t="shared" si="10"/>
        <v>5</v>
      </c>
      <c r="AE40" s="543">
        <f t="shared" si="10"/>
        <v>5</v>
      </c>
      <c r="AF40" s="543">
        <f t="shared" si="10"/>
        <v>5</v>
      </c>
      <c r="AG40" s="543">
        <f t="shared" si="10"/>
        <v>4</v>
      </c>
      <c r="AH40" s="543">
        <f t="shared" si="10"/>
        <v>6</v>
      </c>
      <c r="AI40" s="543">
        <f t="shared" si="10"/>
        <v>5</v>
      </c>
      <c r="AJ40" s="543">
        <f t="shared" si="10"/>
        <v>6</v>
      </c>
      <c r="AK40" s="543">
        <f t="shared" si="10"/>
        <v>5</v>
      </c>
      <c r="AL40" s="543">
        <f t="shared" si="10"/>
        <v>5</v>
      </c>
      <c r="AM40" s="543">
        <f t="shared" si="10"/>
        <v>5</v>
      </c>
      <c r="AN40" s="543">
        <f t="shared" si="10"/>
        <v>5</v>
      </c>
      <c r="AO40" s="543">
        <f t="shared" si="10"/>
        <v>4</v>
      </c>
      <c r="AP40" s="544">
        <f t="shared" si="10"/>
        <v>5</v>
      </c>
      <c r="AQ40" s="36">
        <f t="shared" si="4"/>
        <v>90</v>
      </c>
      <c r="AR40" s="126">
        <v>0</v>
      </c>
      <c r="AS40" s="126">
        <v>0</v>
      </c>
      <c r="AT40" s="126">
        <v>0</v>
      </c>
      <c r="AU40" s="126">
        <v>0</v>
      </c>
      <c r="AV40" s="126">
        <v>0</v>
      </c>
      <c r="AW40" s="126">
        <v>0</v>
      </c>
      <c r="AX40" s="39"/>
      <c r="AY40" s="39"/>
      <c r="AZ40" s="39"/>
      <c r="BA40" s="39"/>
      <c r="BB40" s="39"/>
      <c r="BC40" s="67"/>
      <c r="BD40" s="39"/>
      <c r="BE40" s="37"/>
      <c r="BF40" s="26" t="s">
        <v>308</v>
      </c>
      <c r="BG40" s="478">
        <v>90</v>
      </c>
    </row>
    <row r="41" spans="1:59" ht="13.5">
      <c r="A41" s="678"/>
      <c r="B41" s="816" t="s">
        <v>183</v>
      </c>
      <c r="C41" s="808" t="s">
        <v>231</v>
      </c>
      <c r="D41" s="95" t="s">
        <v>21</v>
      </c>
      <c r="E41" s="119"/>
      <c r="F41" s="119"/>
      <c r="G41" s="119"/>
      <c r="H41" s="119"/>
      <c r="I41" s="119"/>
      <c r="J41" s="119"/>
      <c r="K41" s="119"/>
      <c r="L41" s="506"/>
      <c r="M41" s="506"/>
      <c r="N41" s="506"/>
      <c r="O41" s="506"/>
      <c r="P41" s="506"/>
      <c r="Q41" s="506"/>
      <c r="R41" s="118"/>
      <c r="S41" s="506"/>
      <c r="T41" s="506"/>
      <c r="U41" s="41"/>
      <c r="V41" s="25"/>
      <c r="W41" s="25"/>
      <c r="X41" s="25"/>
      <c r="Y41" s="513">
        <v>6</v>
      </c>
      <c r="Z41" s="513">
        <v>6</v>
      </c>
      <c r="AA41" s="513">
        <v>6</v>
      </c>
      <c r="AB41" s="513">
        <v>6</v>
      </c>
      <c r="AC41" s="507">
        <v>6</v>
      </c>
      <c r="AD41" s="95">
        <v>6</v>
      </c>
      <c r="AE41" s="95">
        <v>6</v>
      </c>
      <c r="AF41" s="95">
        <v>6</v>
      </c>
      <c r="AG41" s="95">
        <v>6</v>
      </c>
      <c r="AH41" s="95">
        <v>6</v>
      </c>
      <c r="AI41" s="95">
        <v>6</v>
      </c>
      <c r="AJ41" s="95">
        <v>6</v>
      </c>
      <c r="AK41" s="95">
        <v>6</v>
      </c>
      <c r="AL41" s="95">
        <v>6</v>
      </c>
      <c r="AM41" s="95">
        <v>6</v>
      </c>
      <c r="AN41" s="95">
        <v>6</v>
      </c>
      <c r="AO41" s="95">
        <v>6</v>
      </c>
      <c r="AP41" s="96">
        <v>6</v>
      </c>
      <c r="AQ41" s="41">
        <f t="shared" si="4"/>
        <v>108</v>
      </c>
      <c r="AR41" s="499">
        <v>0</v>
      </c>
      <c r="AS41" s="499">
        <v>0</v>
      </c>
      <c r="AT41" s="499">
        <v>0</v>
      </c>
      <c r="AU41" s="499">
        <v>0</v>
      </c>
      <c r="AV41" s="499">
        <v>0</v>
      </c>
      <c r="AW41" s="499">
        <v>0</v>
      </c>
      <c r="AX41" s="183"/>
      <c r="AY41" s="183"/>
      <c r="AZ41" s="183"/>
      <c r="BA41" s="183"/>
      <c r="BB41" s="183"/>
      <c r="BC41" s="521"/>
      <c r="BD41" s="183"/>
      <c r="BE41" s="22"/>
      <c r="BF41" s="33">
        <f t="shared" si="3"/>
        <v>108</v>
      </c>
      <c r="BG41" s="291"/>
    </row>
    <row r="42" spans="1:59" ht="18.75" customHeight="1" thickBot="1">
      <c r="A42" s="678"/>
      <c r="B42" s="627"/>
      <c r="C42" s="809"/>
      <c r="D42" s="35" t="s">
        <v>22</v>
      </c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36"/>
      <c r="V42" s="37"/>
      <c r="W42" s="37"/>
      <c r="X42" s="37"/>
      <c r="Y42" s="68">
        <v>3</v>
      </c>
      <c r="Z42" s="68">
        <v>3</v>
      </c>
      <c r="AA42" s="68">
        <v>3</v>
      </c>
      <c r="AB42" s="68">
        <v>3</v>
      </c>
      <c r="AC42" s="68">
        <v>3</v>
      </c>
      <c r="AD42" s="68">
        <v>3</v>
      </c>
      <c r="AE42" s="68">
        <v>3</v>
      </c>
      <c r="AF42" s="68">
        <v>3</v>
      </c>
      <c r="AG42" s="68">
        <v>2</v>
      </c>
      <c r="AH42" s="68">
        <v>4</v>
      </c>
      <c r="AI42" s="68">
        <v>3</v>
      </c>
      <c r="AJ42" s="68">
        <v>4</v>
      </c>
      <c r="AK42" s="68">
        <v>3</v>
      </c>
      <c r="AL42" s="68">
        <v>3</v>
      </c>
      <c r="AM42" s="68">
        <v>3</v>
      </c>
      <c r="AN42" s="68">
        <v>3</v>
      </c>
      <c r="AO42" s="68">
        <v>2</v>
      </c>
      <c r="AP42" s="68">
        <v>3</v>
      </c>
      <c r="AQ42" s="36">
        <f t="shared" si="4"/>
        <v>54</v>
      </c>
      <c r="AR42" s="126">
        <v>0</v>
      </c>
      <c r="AS42" s="126">
        <v>0</v>
      </c>
      <c r="AT42" s="126">
        <v>0</v>
      </c>
      <c r="AU42" s="126">
        <v>0</v>
      </c>
      <c r="AV42" s="126">
        <v>0</v>
      </c>
      <c r="AW42" s="126">
        <v>0</v>
      </c>
      <c r="AX42" s="510"/>
      <c r="AY42" s="510"/>
      <c r="AZ42" s="510"/>
      <c r="BA42" s="510"/>
      <c r="BB42" s="510"/>
      <c r="BC42" s="520"/>
      <c r="BD42" s="510"/>
      <c r="BE42" s="288"/>
      <c r="BF42" s="26" t="s">
        <v>308</v>
      </c>
      <c r="BG42" s="533">
        <v>54</v>
      </c>
    </row>
    <row r="43" spans="1:59" ht="13.5">
      <c r="A43" s="678"/>
      <c r="B43" s="817" t="s">
        <v>191</v>
      </c>
      <c r="C43" s="808" t="s">
        <v>232</v>
      </c>
      <c r="D43" s="95" t="s">
        <v>21</v>
      </c>
      <c r="E43" s="121"/>
      <c r="F43" s="121"/>
      <c r="G43" s="121"/>
      <c r="H43" s="121"/>
      <c r="I43" s="121"/>
      <c r="J43" s="121"/>
      <c r="K43" s="121"/>
      <c r="L43" s="122"/>
      <c r="M43" s="122"/>
      <c r="N43" s="122"/>
      <c r="O43" s="122"/>
      <c r="P43" s="122"/>
      <c r="Q43" s="122"/>
      <c r="R43" s="122"/>
      <c r="S43" s="122"/>
      <c r="T43" s="506"/>
      <c r="U43" s="41"/>
      <c r="V43" s="25"/>
      <c r="W43" s="25"/>
      <c r="X43" s="25"/>
      <c r="Y43" s="513">
        <v>4</v>
      </c>
      <c r="Z43" s="513">
        <v>4</v>
      </c>
      <c r="AA43" s="513">
        <v>4</v>
      </c>
      <c r="AB43" s="513">
        <v>4</v>
      </c>
      <c r="AC43" s="507">
        <v>4</v>
      </c>
      <c r="AD43" s="506">
        <v>4</v>
      </c>
      <c r="AE43" s="506">
        <v>4</v>
      </c>
      <c r="AF43" s="506">
        <v>4</v>
      </c>
      <c r="AG43" s="506">
        <v>4</v>
      </c>
      <c r="AH43" s="506">
        <v>4</v>
      </c>
      <c r="AI43" s="506">
        <v>4</v>
      </c>
      <c r="AJ43" s="506">
        <v>4</v>
      </c>
      <c r="AK43" s="506">
        <v>4</v>
      </c>
      <c r="AL43" s="506">
        <v>4</v>
      </c>
      <c r="AM43" s="506">
        <v>4</v>
      </c>
      <c r="AN43" s="506">
        <v>4</v>
      </c>
      <c r="AO43" s="506">
        <v>4</v>
      </c>
      <c r="AP43" s="506">
        <v>4</v>
      </c>
      <c r="AQ43" s="41">
        <f t="shared" si="4"/>
        <v>72</v>
      </c>
      <c r="AR43" s="499">
        <v>0</v>
      </c>
      <c r="AS43" s="499">
        <v>0</v>
      </c>
      <c r="AT43" s="499">
        <v>0</v>
      </c>
      <c r="AU43" s="499">
        <v>0</v>
      </c>
      <c r="AV43" s="499">
        <v>0</v>
      </c>
      <c r="AW43" s="499">
        <v>0</v>
      </c>
      <c r="AX43" s="183"/>
      <c r="AY43" s="183"/>
      <c r="AZ43" s="183"/>
      <c r="BA43" s="183"/>
      <c r="BB43" s="183"/>
      <c r="BC43" s="521"/>
      <c r="BD43" s="183"/>
      <c r="BE43" s="22"/>
      <c r="BF43" s="33">
        <f t="shared" si="3"/>
        <v>72</v>
      </c>
      <c r="BG43" s="291"/>
    </row>
    <row r="44" spans="1:59" ht="23.25" customHeight="1" thickBot="1">
      <c r="A44" s="678"/>
      <c r="B44" s="818"/>
      <c r="C44" s="809"/>
      <c r="D44" s="35" t="s">
        <v>22</v>
      </c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36"/>
      <c r="V44" s="37"/>
      <c r="W44" s="37"/>
      <c r="X44" s="288"/>
      <c r="Y44" s="515">
        <v>2</v>
      </c>
      <c r="Z44" s="515">
        <v>2</v>
      </c>
      <c r="AA44" s="515">
        <v>2</v>
      </c>
      <c r="AB44" s="515">
        <v>2</v>
      </c>
      <c r="AC44" s="508">
        <v>2</v>
      </c>
      <c r="AD44" s="509">
        <v>2</v>
      </c>
      <c r="AE44" s="509">
        <v>2</v>
      </c>
      <c r="AF44" s="509">
        <v>2</v>
      </c>
      <c r="AG44" s="509">
        <v>2</v>
      </c>
      <c r="AH44" s="509">
        <v>2</v>
      </c>
      <c r="AI44" s="509">
        <v>2</v>
      </c>
      <c r="AJ44" s="509">
        <v>2</v>
      </c>
      <c r="AK44" s="509">
        <v>2</v>
      </c>
      <c r="AL44" s="509">
        <v>2</v>
      </c>
      <c r="AM44" s="509">
        <v>2</v>
      </c>
      <c r="AN44" s="509">
        <v>2</v>
      </c>
      <c r="AO44" s="509">
        <v>2</v>
      </c>
      <c r="AP44" s="508">
        <v>2</v>
      </c>
      <c r="AQ44" s="41">
        <f t="shared" si="4"/>
        <v>36</v>
      </c>
      <c r="AR44" s="499">
        <v>0</v>
      </c>
      <c r="AS44" s="499">
        <v>0</v>
      </c>
      <c r="AT44" s="499">
        <v>0</v>
      </c>
      <c r="AU44" s="499">
        <v>0</v>
      </c>
      <c r="AV44" s="499">
        <v>0</v>
      </c>
      <c r="AW44" s="499">
        <v>0</v>
      </c>
      <c r="AX44" s="510"/>
      <c r="AY44" s="510"/>
      <c r="AZ44" s="510"/>
      <c r="BA44" s="510"/>
      <c r="BB44" s="510"/>
      <c r="BC44" s="520"/>
      <c r="BD44" s="39"/>
      <c r="BE44" s="37"/>
      <c r="BF44" s="40" t="s">
        <v>308</v>
      </c>
      <c r="BG44" s="522">
        <v>36</v>
      </c>
    </row>
    <row r="45" spans="1:59" ht="21" customHeight="1">
      <c r="A45" s="678"/>
      <c r="B45" s="580" t="s">
        <v>75</v>
      </c>
      <c r="C45" s="580"/>
      <c r="D45" s="581"/>
      <c r="E45" s="46">
        <f>SUM(E8,E18,E27)</f>
        <v>36</v>
      </c>
      <c r="F45" s="46">
        <f t="shared" ref="F45:T45" si="11">SUM(F8,F18,F27,F39)</f>
        <v>36</v>
      </c>
      <c r="G45" s="46">
        <f t="shared" si="11"/>
        <v>36</v>
      </c>
      <c r="H45" s="46">
        <f t="shared" si="11"/>
        <v>36</v>
      </c>
      <c r="I45" s="46">
        <f t="shared" si="11"/>
        <v>36</v>
      </c>
      <c r="J45" s="46">
        <f t="shared" si="11"/>
        <v>36</v>
      </c>
      <c r="K45" s="46">
        <f t="shared" si="11"/>
        <v>36</v>
      </c>
      <c r="L45" s="46">
        <f t="shared" si="11"/>
        <v>36</v>
      </c>
      <c r="M45" s="46">
        <f t="shared" si="11"/>
        <v>36</v>
      </c>
      <c r="N45" s="46">
        <f t="shared" si="11"/>
        <v>36</v>
      </c>
      <c r="O45" s="46">
        <f t="shared" si="11"/>
        <v>36</v>
      </c>
      <c r="P45" s="46">
        <f t="shared" si="11"/>
        <v>36</v>
      </c>
      <c r="Q45" s="46">
        <f t="shared" si="11"/>
        <v>36</v>
      </c>
      <c r="R45" s="46">
        <f t="shared" si="11"/>
        <v>36</v>
      </c>
      <c r="S45" s="46">
        <f t="shared" si="11"/>
        <v>36</v>
      </c>
      <c r="T45" s="46">
        <f t="shared" si="11"/>
        <v>36</v>
      </c>
      <c r="U45" s="45"/>
      <c r="V45" s="45"/>
      <c r="W45" s="45"/>
      <c r="X45" s="45"/>
      <c r="Y45" s="46">
        <f t="shared" ref="Y45:AU45" si="12">SUM(Y8,Y18,Y27,Y39)</f>
        <v>36</v>
      </c>
      <c r="Z45" s="46">
        <f t="shared" si="12"/>
        <v>36</v>
      </c>
      <c r="AA45" s="46">
        <f t="shared" si="12"/>
        <v>36</v>
      </c>
      <c r="AB45" s="46">
        <f t="shared" si="12"/>
        <v>36</v>
      </c>
      <c r="AC45" s="46">
        <f t="shared" si="12"/>
        <v>36</v>
      </c>
      <c r="AD45" s="46">
        <f t="shared" si="12"/>
        <v>36</v>
      </c>
      <c r="AE45" s="46">
        <f t="shared" si="12"/>
        <v>36</v>
      </c>
      <c r="AF45" s="46">
        <f t="shared" si="12"/>
        <v>36</v>
      </c>
      <c r="AG45" s="46">
        <f t="shared" si="12"/>
        <v>36</v>
      </c>
      <c r="AH45" s="46">
        <f t="shared" si="12"/>
        <v>36</v>
      </c>
      <c r="AI45" s="46">
        <f t="shared" si="12"/>
        <v>36</v>
      </c>
      <c r="AJ45" s="46">
        <f t="shared" si="12"/>
        <v>36</v>
      </c>
      <c r="AK45" s="46">
        <f t="shared" si="12"/>
        <v>36</v>
      </c>
      <c r="AL45" s="46">
        <f t="shared" si="12"/>
        <v>36</v>
      </c>
      <c r="AM45" s="46">
        <f t="shared" si="12"/>
        <v>36</v>
      </c>
      <c r="AN45" s="46">
        <f t="shared" si="12"/>
        <v>36</v>
      </c>
      <c r="AO45" s="46">
        <f t="shared" si="12"/>
        <v>36</v>
      </c>
      <c r="AP45" s="46">
        <f t="shared" si="12"/>
        <v>36</v>
      </c>
      <c r="AQ45" s="46">
        <f t="shared" si="12"/>
        <v>576</v>
      </c>
      <c r="AR45" s="46">
        <f t="shared" si="12"/>
        <v>0</v>
      </c>
      <c r="AS45" s="46">
        <f t="shared" si="12"/>
        <v>0</v>
      </c>
      <c r="AT45" s="46">
        <f t="shared" si="12"/>
        <v>0</v>
      </c>
      <c r="AU45" s="46">
        <f t="shared" si="12"/>
        <v>0</v>
      </c>
      <c r="AV45" s="33"/>
      <c r="AW45" s="33"/>
      <c r="AX45" s="33"/>
      <c r="AY45" s="33"/>
      <c r="AZ45" s="33"/>
      <c r="BA45" s="33"/>
      <c r="BB45" s="33"/>
      <c r="BC45" s="33"/>
      <c r="BD45" s="26"/>
      <c r="BE45" s="111"/>
      <c r="BF45" s="112">
        <v>1224</v>
      </c>
      <c r="BG45" s="523"/>
    </row>
    <row r="46" spans="1:59" ht="13.5">
      <c r="A46" s="678"/>
      <c r="B46" s="619" t="s">
        <v>76</v>
      </c>
      <c r="C46" s="619"/>
      <c r="D46" s="620"/>
      <c r="E46" s="70">
        <v>18</v>
      </c>
      <c r="F46" s="70">
        <f t="shared" ref="F46:T46" si="13">SUM(F9,F19,F28,F40)</f>
        <v>18</v>
      </c>
      <c r="G46" s="70">
        <f t="shared" si="13"/>
        <v>18</v>
      </c>
      <c r="H46" s="70">
        <f t="shared" si="13"/>
        <v>18</v>
      </c>
      <c r="I46" s="70">
        <f t="shared" si="13"/>
        <v>18</v>
      </c>
      <c r="J46" s="70">
        <f t="shared" si="13"/>
        <v>18</v>
      </c>
      <c r="K46" s="70">
        <f t="shared" si="13"/>
        <v>18</v>
      </c>
      <c r="L46" s="70">
        <f t="shared" si="13"/>
        <v>18</v>
      </c>
      <c r="M46" s="70">
        <f t="shared" si="13"/>
        <v>18</v>
      </c>
      <c r="N46" s="70">
        <f t="shared" si="13"/>
        <v>18</v>
      </c>
      <c r="O46" s="70">
        <f t="shared" si="13"/>
        <v>18</v>
      </c>
      <c r="P46" s="70">
        <f t="shared" si="13"/>
        <v>18</v>
      </c>
      <c r="Q46" s="70">
        <f t="shared" si="13"/>
        <v>18</v>
      </c>
      <c r="R46" s="70">
        <f t="shared" si="13"/>
        <v>18</v>
      </c>
      <c r="S46" s="70">
        <f t="shared" si="13"/>
        <v>18</v>
      </c>
      <c r="T46" s="70">
        <f t="shared" si="13"/>
        <v>18</v>
      </c>
      <c r="U46" s="20"/>
      <c r="V46" s="20"/>
      <c r="W46" s="20"/>
      <c r="X46" s="20"/>
      <c r="Y46" s="70">
        <f t="shared" ref="Y46:AU46" si="14">SUM(Y9,Y19,Y28,Y40)</f>
        <v>18</v>
      </c>
      <c r="Z46" s="70">
        <f t="shared" si="14"/>
        <v>18</v>
      </c>
      <c r="AA46" s="70">
        <f t="shared" si="14"/>
        <v>18</v>
      </c>
      <c r="AB46" s="70">
        <f t="shared" si="14"/>
        <v>18</v>
      </c>
      <c r="AC46" s="70">
        <f t="shared" si="14"/>
        <v>18</v>
      </c>
      <c r="AD46" s="70">
        <f t="shared" si="14"/>
        <v>18</v>
      </c>
      <c r="AE46" s="70">
        <f t="shared" si="14"/>
        <v>18</v>
      </c>
      <c r="AF46" s="70">
        <f t="shared" si="14"/>
        <v>18</v>
      </c>
      <c r="AG46" s="70">
        <f t="shared" si="14"/>
        <v>18</v>
      </c>
      <c r="AH46" s="70">
        <f t="shared" si="14"/>
        <v>18</v>
      </c>
      <c r="AI46" s="70">
        <f t="shared" si="14"/>
        <v>18</v>
      </c>
      <c r="AJ46" s="70">
        <f t="shared" si="14"/>
        <v>18</v>
      </c>
      <c r="AK46" s="70">
        <f t="shared" si="14"/>
        <v>18</v>
      </c>
      <c r="AL46" s="70">
        <f t="shared" si="14"/>
        <v>18</v>
      </c>
      <c r="AM46" s="70">
        <f t="shared" si="14"/>
        <v>18</v>
      </c>
      <c r="AN46" s="70">
        <f t="shared" si="14"/>
        <v>18</v>
      </c>
      <c r="AO46" s="70">
        <f t="shared" si="14"/>
        <v>18</v>
      </c>
      <c r="AP46" s="70">
        <f t="shared" si="14"/>
        <v>18</v>
      </c>
      <c r="AQ46" s="70">
        <f t="shared" si="14"/>
        <v>283</v>
      </c>
      <c r="AR46" s="70">
        <f t="shared" si="14"/>
        <v>0</v>
      </c>
      <c r="AS46" s="70">
        <f t="shared" si="14"/>
        <v>0</v>
      </c>
      <c r="AT46" s="70">
        <f t="shared" si="14"/>
        <v>0</v>
      </c>
      <c r="AU46" s="70">
        <f t="shared" si="14"/>
        <v>0</v>
      </c>
      <c r="AV46" s="21"/>
      <c r="AW46" s="21"/>
      <c r="AX46" s="21"/>
      <c r="AY46" s="21"/>
      <c r="AZ46" s="21"/>
      <c r="BA46" s="21"/>
      <c r="BB46" s="21"/>
      <c r="BC46" s="21"/>
      <c r="BD46" s="21"/>
      <c r="BE46" s="20"/>
      <c r="BF46" s="26"/>
      <c r="BG46" s="291">
        <v>612</v>
      </c>
    </row>
    <row r="47" spans="1:59" ht="13.5" thickBot="1">
      <c r="A47" s="679"/>
      <c r="B47" s="622" t="s">
        <v>44</v>
      </c>
      <c r="C47" s="622"/>
      <c r="D47" s="623"/>
      <c r="E47" s="83">
        <f>SUM(E45:E46)</f>
        <v>54</v>
      </c>
      <c r="F47" s="83">
        <f t="shared" ref="F47:T47" si="15">SUM(F45:F46)</f>
        <v>54</v>
      </c>
      <c r="G47" s="83">
        <f t="shared" si="15"/>
        <v>54</v>
      </c>
      <c r="H47" s="83">
        <f t="shared" si="15"/>
        <v>54</v>
      </c>
      <c r="I47" s="83">
        <f t="shared" si="15"/>
        <v>54</v>
      </c>
      <c r="J47" s="83">
        <f t="shared" si="15"/>
        <v>54</v>
      </c>
      <c r="K47" s="83">
        <f t="shared" si="15"/>
        <v>54</v>
      </c>
      <c r="L47" s="83">
        <f t="shared" si="15"/>
        <v>54</v>
      </c>
      <c r="M47" s="83">
        <f t="shared" si="15"/>
        <v>54</v>
      </c>
      <c r="N47" s="83">
        <f t="shared" si="15"/>
        <v>54</v>
      </c>
      <c r="O47" s="83">
        <f t="shared" si="15"/>
        <v>54</v>
      </c>
      <c r="P47" s="83">
        <f t="shared" si="15"/>
        <v>54</v>
      </c>
      <c r="Q47" s="83">
        <f t="shared" si="15"/>
        <v>54</v>
      </c>
      <c r="R47" s="83">
        <f t="shared" si="15"/>
        <v>54</v>
      </c>
      <c r="S47" s="83">
        <f t="shared" si="15"/>
        <v>54</v>
      </c>
      <c r="T47" s="83">
        <f t="shared" si="15"/>
        <v>54</v>
      </c>
      <c r="U47" s="94"/>
      <c r="V47" s="94"/>
      <c r="W47" s="134"/>
      <c r="X47" s="134"/>
      <c r="Y47" s="83">
        <f t="shared" ref="Y47:AU47" si="16">SUM(Y45:Y46)</f>
        <v>54</v>
      </c>
      <c r="Z47" s="83">
        <f t="shared" si="16"/>
        <v>54</v>
      </c>
      <c r="AA47" s="83">
        <f t="shared" si="16"/>
        <v>54</v>
      </c>
      <c r="AB47" s="83">
        <f t="shared" si="16"/>
        <v>54</v>
      </c>
      <c r="AC47" s="83">
        <f t="shared" si="16"/>
        <v>54</v>
      </c>
      <c r="AD47" s="83">
        <f t="shared" si="16"/>
        <v>54</v>
      </c>
      <c r="AE47" s="83">
        <f t="shared" si="16"/>
        <v>54</v>
      </c>
      <c r="AF47" s="83">
        <f t="shared" si="16"/>
        <v>54</v>
      </c>
      <c r="AG47" s="83">
        <f t="shared" si="16"/>
        <v>54</v>
      </c>
      <c r="AH47" s="83">
        <f t="shared" si="16"/>
        <v>54</v>
      </c>
      <c r="AI47" s="83">
        <f t="shared" si="16"/>
        <v>54</v>
      </c>
      <c r="AJ47" s="83">
        <f t="shared" si="16"/>
        <v>54</v>
      </c>
      <c r="AK47" s="83">
        <f t="shared" si="16"/>
        <v>54</v>
      </c>
      <c r="AL47" s="83">
        <f t="shared" si="16"/>
        <v>54</v>
      </c>
      <c r="AM47" s="83">
        <f t="shared" si="16"/>
        <v>54</v>
      </c>
      <c r="AN47" s="83">
        <f t="shared" si="16"/>
        <v>54</v>
      </c>
      <c r="AO47" s="83">
        <f t="shared" si="16"/>
        <v>54</v>
      </c>
      <c r="AP47" s="83">
        <f t="shared" si="16"/>
        <v>54</v>
      </c>
      <c r="AQ47" s="83">
        <f t="shared" si="16"/>
        <v>859</v>
      </c>
      <c r="AR47" s="83">
        <f t="shared" si="16"/>
        <v>0</v>
      </c>
      <c r="AS47" s="83">
        <f t="shared" si="16"/>
        <v>0</v>
      </c>
      <c r="AT47" s="83">
        <f t="shared" si="16"/>
        <v>0</v>
      </c>
      <c r="AU47" s="83">
        <f t="shared" si="16"/>
        <v>0</v>
      </c>
      <c r="AV47" s="94"/>
      <c r="AW47" s="94"/>
      <c r="AX47" s="94"/>
      <c r="AY47" s="94"/>
      <c r="AZ47" s="94"/>
      <c r="BA47" s="94"/>
      <c r="BB47" s="94"/>
      <c r="BC47" s="94"/>
      <c r="BD47" s="94"/>
      <c r="BE47" s="134"/>
      <c r="BF47" s="648">
        <v>1836</v>
      </c>
      <c r="BG47" s="807"/>
    </row>
    <row r="48" spans="1:59" ht="13.5" thickTop="1"/>
  </sheetData>
  <mergeCells count="51">
    <mergeCell ref="C1:C6"/>
    <mergeCell ref="D1:D6"/>
    <mergeCell ref="BF1:BF6"/>
    <mergeCell ref="BG1:BG6"/>
    <mergeCell ref="E2:BE2"/>
    <mergeCell ref="E4:BE4"/>
    <mergeCell ref="V5:W5"/>
    <mergeCell ref="V6:W6"/>
    <mergeCell ref="B8:B9"/>
    <mergeCell ref="B10:B11"/>
    <mergeCell ref="B12:B13"/>
    <mergeCell ref="A1:A6"/>
    <mergeCell ref="B1:B6"/>
    <mergeCell ref="B31:B32"/>
    <mergeCell ref="B20:B21"/>
    <mergeCell ref="B22:B23"/>
    <mergeCell ref="B24:B25"/>
    <mergeCell ref="B14:B15"/>
    <mergeCell ref="B16:B17"/>
    <mergeCell ref="B18:B19"/>
    <mergeCell ref="C33:C34"/>
    <mergeCell ref="A8:A47"/>
    <mergeCell ref="C8:C9"/>
    <mergeCell ref="C10:C11"/>
    <mergeCell ref="C12:C13"/>
    <mergeCell ref="C14:C15"/>
    <mergeCell ref="C16:C17"/>
    <mergeCell ref="C18:C19"/>
    <mergeCell ref="C20:C21"/>
    <mergeCell ref="B46:D46"/>
    <mergeCell ref="B39:B40"/>
    <mergeCell ref="B41:B42"/>
    <mergeCell ref="B43:B44"/>
    <mergeCell ref="B33:B34"/>
    <mergeCell ref="B27:B28"/>
    <mergeCell ref="B29:B30"/>
    <mergeCell ref="C22:C23"/>
    <mergeCell ref="C24:C25"/>
    <mergeCell ref="C27:C28"/>
    <mergeCell ref="C29:C30"/>
    <mergeCell ref="C31:C32"/>
    <mergeCell ref="B47:D47"/>
    <mergeCell ref="BF47:BG47"/>
    <mergeCell ref="C35:C36"/>
    <mergeCell ref="C37:C38"/>
    <mergeCell ref="C39:C40"/>
    <mergeCell ref="C41:C42"/>
    <mergeCell ref="C43:C44"/>
    <mergeCell ref="B45:D45"/>
    <mergeCell ref="B35:B36"/>
    <mergeCell ref="B37:B38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I65"/>
  <sheetViews>
    <sheetView tabSelected="1" workbookViewId="0">
      <selection activeCell="AL12" sqref="AL12"/>
    </sheetView>
  </sheetViews>
  <sheetFormatPr defaultRowHeight="12.75"/>
  <cols>
    <col min="1" max="1" width="9.140625" style="1"/>
    <col min="2" max="2" width="9.85546875" style="1" customWidth="1"/>
    <col min="3" max="3" width="27.7109375" style="1" customWidth="1"/>
    <col min="4" max="4" width="9.140625" style="1"/>
    <col min="5" max="20" width="4.42578125" style="1" customWidth="1"/>
    <col min="21" max="24" width="3.85546875" style="1" customWidth="1"/>
    <col min="25" max="42" width="4.42578125" style="1" customWidth="1"/>
    <col min="43" max="43" width="5.5703125" style="1" customWidth="1"/>
    <col min="44" max="47" width="4.42578125" style="1" customWidth="1"/>
    <col min="48" max="57" width="3.85546875" style="1" customWidth="1"/>
    <col min="58" max="58" width="6.5703125" style="1" customWidth="1"/>
    <col min="59" max="257" width="9.140625" style="1"/>
    <col min="258" max="258" width="9.85546875" style="1" customWidth="1"/>
    <col min="259" max="259" width="27.7109375" style="1" customWidth="1"/>
    <col min="260" max="260" width="9.140625" style="1"/>
    <col min="261" max="276" width="4.42578125" style="1" customWidth="1"/>
    <col min="277" max="280" width="3.85546875" style="1" customWidth="1"/>
    <col min="281" max="298" width="4.42578125" style="1" customWidth="1"/>
    <col min="299" max="299" width="5.5703125" style="1" customWidth="1"/>
    <col min="300" max="303" width="4.42578125" style="1" customWidth="1"/>
    <col min="304" max="313" width="3.85546875" style="1" customWidth="1"/>
    <col min="314" max="314" width="6.5703125" style="1" customWidth="1"/>
    <col min="315" max="513" width="9.140625" style="1"/>
    <col min="514" max="514" width="9.85546875" style="1" customWidth="1"/>
    <col min="515" max="515" width="27.7109375" style="1" customWidth="1"/>
    <col min="516" max="516" width="9.140625" style="1"/>
    <col min="517" max="532" width="4.42578125" style="1" customWidth="1"/>
    <col min="533" max="536" width="3.85546875" style="1" customWidth="1"/>
    <col min="537" max="554" width="4.42578125" style="1" customWidth="1"/>
    <col min="555" max="555" width="5.5703125" style="1" customWidth="1"/>
    <col min="556" max="559" width="4.42578125" style="1" customWidth="1"/>
    <col min="560" max="569" width="3.85546875" style="1" customWidth="1"/>
    <col min="570" max="570" width="6.5703125" style="1" customWidth="1"/>
    <col min="571" max="769" width="9.140625" style="1"/>
    <col min="770" max="770" width="9.85546875" style="1" customWidth="1"/>
    <col min="771" max="771" width="27.7109375" style="1" customWidth="1"/>
    <col min="772" max="772" width="9.140625" style="1"/>
    <col min="773" max="788" width="4.42578125" style="1" customWidth="1"/>
    <col min="789" max="792" width="3.85546875" style="1" customWidth="1"/>
    <col min="793" max="810" width="4.42578125" style="1" customWidth="1"/>
    <col min="811" max="811" width="5.5703125" style="1" customWidth="1"/>
    <col min="812" max="815" width="4.42578125" style="1" customWidth="1"/>
    <col min="816" max="825" width="3.85546875" style="1" customWidth="1"/>
    <col min="826" max="826" width="6.5703125" style="1" customWidth="1"/>
    <col min="827" max="1025" width="9.140625" style="1"/>
    <col min="1026" max="1026" width="9.85546875" style="1" customWidth="1"/>
    <col min="1027" max="1027" width="27.7109375" style="1" customWidth="1"/>
    <col min="1028" max="1028" width="9.140625" style="1"/>
    <col min="1029" max="1044" width="4.42578125" style="1" customWidth="1"/>
    <col min="1045" max="1048" width="3.85546875" style="1" customWidth="1"/>
    <col min="1049" max="1066" width="4.42578125" style="1" customWidth="1"/>
    <col min="1067" max="1067" width="5.5703125" style="1" customWidth="1"/>
    <col min="1068" max="1071" width="4.42578125" style="1" customWidth="1"/>
    <col min="1072" max="1081" width="3.85546875" style="1" customWidth="1"/>
    <col min="1082" max="1082" width="6.5703125" style="1" customWidth="1"/>
    <col min="1083" max="1281" width="9.140625" style="1"/>
    <col min="1282" max="1282" width="9.85546875" style="1" customWidth="1"/>
    <col min="1283" max="1283" width="27.7109375" style="1" customWidth="1"/>
    <col min="1284" max="1284" width="9.140625" style="1"/>
    <col min="1285" max="1300" width="4.42578125" style="1" customWidth="1"/>
    <col min="1301" max="1304" width="3.85546875" style="1" customWidth="1"/>
    <col min="1305" max="1322" width="4.42578125" style="1" customWidth="1"/>
    <col min="1323" max="1323" width="5.5703125" style="1" customWidth="1"/>
    <col min="1324" max="1327" width="4.42578125" style="1" customWidth="1"/>
    <col min="1328" max="1337" width="3.85546875" style="1" customWidth="1"/>
    <col min="1338" max="1338" width="6.5703125" style="1" customWidth="1"/>
    <col min="1339" max="1537" width="9.140625" style="1"/>
    <col min="1538" max="1538" width="9.85546875" style="1" customWidth="1"/>
    <col min="1539" max="1539" width="27.7109375" style="1" customWidth="1"/>
    <col min="1540" max="1540" width="9.140625" style="1"/>
    <col min="1541" max="1556" width="4.42578125" style="1" customWidth="1"/>
    <col min="1557" max="1560" width="3.85546875" style="1" customWidth="1"/>
    <col min="1561" max="1578" width="4.42578125" style="1" customWidth="1"/>
    <col min="1579" max="1579" width="5.5703125" style="1" customWidth="1"/>
    <col min="1580" max="1583" width="4.42578125" style="1" customWidth="1"/>
    <col min="1584" max="1593" width="3.85546875" style="1" customWidth="1"/>
    <col min="1594" max="1594" width="6.5703125" style="1" customWidth="1"/>
    <col min="1595" max="1793" width="9.140625" style="1"/>
    <col min="1794" max="1794" width="9.85546875" style="1" customWidth="1"/>
    <col min="1795" max="1795" width="27.7109375" style="1" customWidth="1"/>
    <col min="1796" max="1796" width="9.140625" style="1"/>
    <col min="1797" max="1812" width="4.42578125" style="1" customWidth="1"/>
    <col min="1813" max="1816" width="3.85546875" style="1" customWidth="1"/>
    <col min="1817" max="1834" width="4.42578125" style="1" customWidth="1"/>
    <col min="1835" max="1835" width="5.5703125" style="1" customWidth="1"/>
    <col min="1836" max="1839" width="4.42578125" style="1" customWidth="1"/>
    <col min="1840" max="1849" width="3.85546875" style="1" customWidth="1"/>
    <col min="1850" max="1850" width="6.5703125" style="1" customWidth="1"/>
    <col min="1851" max="2049" width="9.140625" style="1"/>
    <col min="2050" max="2050" width="9.85546875" style="1" customWidth="1"/>
    <col min="2051" max="2051" width="27.7109375" style="1" customWidth="1"/>
    <col min="2052" max="2052" width="9.140625" style="1"/>
    <col min="2053" max="2068" width="4.42578125" style="1" customWidth="1"/>
    <col min="2069" max="2072" width="3.85546875" style="1" customWidth="1"/>
    <col min="2073" max="2090" width="4.42578125" style="1" customWidth="1"/>
    <col min="2091" max="2091" width="5.5703125" style="1" customWidth="1"/>
    <col min="2092" max="2095" width="4.42578125" style="1" customWidth="1"/>
    <col min="2096" max="2105" width="3.85546875" style="1" customWidth="1"/>
    <col min="2106" max="2106" width="6.5703125" style="1" customWidth="1"/>
    <col min="2107" max="2305" width="9.140625" style="1"/>
    <col min="2306" max="2306" width="9.85546875" style="1" customWidth="1"/>
    <col min="2307" max="2307" width="27.7109375" style="1" customWidth="1"/>
    <col min="2308" max="2308" width="9.140625" style="1"/>
    <col min="2309" max="2324" width="4.42578125" style="1" customWidth="1"/>
    <col min="2325" max="2328" width="3.85546875" style="1" customWidth="1"/>
    <col min="2329" max="2346" width="4.42578125" style="1" customWidth="1"/>
    <col min="2347" max="2347" width="5.5703125" style="1" customWidth="1"/>
    <col min="2348" max="2351" width="4.42578125" style="1" customWidth="1"/>
    <col min="2352" max="2361" width="3.85546875" style="1" customWidth="1"/>
    <col min="2362" max="2362" width="6.5703125" style="1" customWidth="1"/>
    <col min="2363" max="2561" width="9.140625" style="1"/>
    <col min="2562" max="2562" width="9.85546875" style="1" customWidth="1"/>
    <col min="2563" max="2563" width="27.7109375" style="1" customWidth="1"/>
    <col min="2564" max="2564" width="9.140625" style="1"/>
    <col min="2565" max="2580" width="4.42578125" style="1" customWidth="1"/>
    <col min="2581" max="2584" width="3.85546875" style="1" customWidth="1"/>
    <col min="2585" max="2602" width="4.42578125" style="1" customWidth="1"/>
    <col min="2603" max="2603" width="5.5703125" style="1" customWidth="1"/>
    <col min="2604" max="2607" width="4.42578125" style="1" customWidth="1"/>
    <col min="2608" max="2617" width="3.85546875" style="1" customWidth="1"/>
    <col min="2618" max="2618" width="6.5703125" style="1" customWidth="1"/>
    <col min="2619" max="2817" width="9.140625" style="1"/>
    <col min="2818" max="2818" width="9.85546875" style="1" customWidth="1"/>
    <col min="2819" max="2819" width="27.7109375" style="1" customWidth="1"/>
    <col min="2820" max="2820" width="9.140625" style="1"/>
    <col min="2821" max="2836" width="4.42578125" style="1" customWidth="1"/>
    <col min="2837" max="2840" width="3.85546875" style="1" customWidth="1"/>
    <col min="2841" max="2858" width="4.42578125" style="1" customWidth="1"/>
    <col min="2859" max="2859" width="5.5703125" style="1" customWidth="1"/>
    <col min="2860" max="2863" width="4.42578125" style="1" customWidth="1"/>
    <col min="2864" max="2873" width="3.85546875" style="1" customWidth="1"/>
    <col min="2874" max="2874" width="6.5703125" style="1" customWidth="1"/>
    <col min="2875" max="3073" width="9.140625" style="1"/>
    <col min="3074" max="3074" width="9.85546875" style="1" customWidth="1"/>
    <col min="3075" max="3075" width="27.7109375" style="1" customWidth="1"/>
    <col min="3076" max="3076" width="9.140625" style="1"/>
    <col min="3077" max="3092" width="4.42578125" style="1" customWidth="1"/>
    <col min="3093" max="3096" width="3.85546875" style="1" customWidth="1"/>
    <col min="3097" max="3114" width="4.42578125" style="1" customWidth="1"/>
    <col min="3115" max="3115" width="5.5703125" style="1" customWidth="1"/>
    <col min="3116" max="3119" width="4.42578125" style="1" customWidth="1"/>
    <col min="3120" max="3129" width="3.85546875" style="1" customWidth="1"/>
    <col min="3130" max="3130" width="6.5703125" style="1" customWidth="1"/>
    <col min="3131" max="3329" width="9.140625" style="1"/>
    <col min="3330" max="3330" width="9.85546875" style="1" customWidth="1"/>
    <col min="3331" max="3331" width="27.7109375" style="1" customWidth="1"/>
    <col min="3332" max="3332" width="9.140625" style="1"/>
    <col min="3333" max="3348" width="4.42578125" style="1" customWidth="1"/>
    <col min="3349" max="3352" width="3.85546875" style="1" customWidth="1"/>
    <col min="3353" max="3370" width="4.42578125" style="1" customWidth="1"/>
    <col min="3371" max="3371" width="5.5703125" style="1" customWidth="1"/>
    <col min="3372" max="3375" width="4.42578125" style="1" customWidth="1"/>
    <col min="3376" max="3385" width="3.85546875" style="1" customWidth="1"/>
    <col min="3386" max="3386" width="6.5703125" style="1" customWidth="1"/>
    <col min="3387" max="3585" width="9.140625" style="1"/>
    <col min="3586" max="3586" width="9.85546875" style="1" customWidth="1"/>
    <col min="3587" max="3587" width="27.7109375" style="1" customWidth="1"/>
    <col min="3588" max="3588" width="9.140625" style="1"/>
    <col min="3589" max="3604" width="4.42578125" style="1" customWidth="1"/>
    <col min="3605" max="3608" width="3.85546875" style="1" customWidth="1"/>
    <col min="3609" max="3626" width="4.42578125" style="1" customWidth="1"/>
    <col min="3627" max="3627" width="5.5703125" style="1" customWidth="1"/>
    <col min="3628" max="3631" width="4.42578125" style="1" customWidth="1"/>
    <col min="3632" max="3641" width="3.85546875" style="1" customWidth="1"/>
    <col min="3642" max="3642" width="6.5703125" style="1" customWidth="1"/>
    <col min="3643" max="3841" width="9.140625" style="1"/>
    <col min="3842" max="3842" width="9.85546875" style="1" customWidth="1"/>
    <col min="3843" max="3843" width="27.7109375" style="1" customWidth="1"/>
    <col min="3844" max="3844" width="9.140625" style="1"/>
    <col min="3845" max="3860" width="4.42578125" style="1" customWidth="1"/>
    <col min="3861" max="3864" width="3.85546875" style="1" customWidth="1"/>
    <col min="3865" max="3882" width="4.42578125" style="1" customWidth="1"/>
    <col min="3883" max="3883" width="5.5703125" style="1" customWidth="1"/>
    <col min="3884" max="3887" width="4.42578125" style="1" customWidth="1"/>
    <col min="3888" max="3897" width="3.85546875" style="1" customWidth="1"/>
    <col min="3898" max="3898" width="6.5703125" style="1" customWidth="1"/>
    <col min="3899" max="4097" width="9.140625" style="1"/>
    <col min="4098" max="4098" width="9.85546875" style="1" customWidth="1"/>
    <col min="4099" max="4099" width="27.7109375" style="1" customWidth="1"/>
    <col min="4100" max="4100" width="9.140625" style="1"/>
    <col min="4101" max="4116" width="4.42578125" style="1" customWidth="1"/>
    <col min="4117" max="4120" width="3.85546875" style="1" customWidth="1"/>
    <col min="4121" max="4138" width="4.42578125" style="1" customWidth="1"/>
    <col min="4139" max="4139" width="5.5703125" style="1" customWidth="1"/>
    <col min="4140" max="4143" width="4.42578125" style="1" customWidth="1"/>
    <col min="4144" max="4153" width="3.85546875" style="1" customWidth="1"/>
    <col min="4154" max="4154" width="6.5703125" style="1" customWidth="1"/>
    <col min="4155" max="4353" width="9.140625" style="1"/>
    <col min="4354" max="4354" width="9.85546875" style="1" customWidth="1"/>
    <col min="4355" max="4355" width="27.7109375" style="1" customWidth="1"/>
    <col min="4356" max="4356" width="9.140625" style="1"/>
    <col min="4357" max="4372" width="4.42578125" style="1" customWidth="1"/>
    <col min="4373" max="4376" width="3.85546875" style="1" customWidth="1"/>
    <col min="4377" max="4394" width="4.42578125" style="1" customWidth="1"/>
    <col min="4395" max="4395" width="5.5703125" style="1" customWidth="1"/>
    <col min="4396" max="4399" width="4.42578125" style="1" customWidth="1"/>
    <col min="4400" max="4409" width="3.85546875" style="1" customWidth="1"/>
    <col min="4410" max="4410" width="6.5703125" style="1" customWidth="1"/>
    <col min="4411" max="4609" width="9.140625" style="1"/>
    <col min="4610" max="4610" width="9.85546875" style="1" customWidth="1"/>
    <col min="4611" max="4611" width="27.7109375" style="1" customWidth="1"/>
    <col min="4612" max="4612" width="9.140625" style="1"/>
    <col min="4613" max="4628" width="4.42578125" style="1" customWidth="1"/>
    <col min="4629" max="4632" width="3.85546875" style="1" customWidth="1"/>
    <col min="4633" max="4650" width="4.42578125" style="1" customWidth="1"/>
    <col min="4651" max="4651" width="5.5703125" style="1" customWidth="1"/>
    <col min="4652" max="4655" width="4.42578125" style="1" customWidth="1"/>
    <col min="4656" max="4665" width="3.85546875" style="1" customWidth="1"/>
    <col min="4666" max="4666" width="6.5703125" style="1" customWidth="1"/>
    <col min="4667" max="4865" width="9.140625" style="1"/>
    <col min="4866" max="4866" width="9.85546875" style="1" customWidth="1"/>
    <col min="4867" max="4867" width="27.7109375" style="1" customWidth="1"/>
    <col min="4868" max="4868" width="9.140625" style="1"/>
    <col min="4869" max="4884" width="4.42578125" style="1" customWidth="1"/>
    <col min="4885" max="4888" width="3.85546875" style="1" customWidth="1"/>
    <col min="4889" max="4906" width="4.42578125" style="1" customWidth="1"/>
    <col min="4907" max="4907" width="5.5703125" style="1" customWidth="1"/>
    <col min="4908" max="4911" width="4.42578125" style="1" customWidth="1"/>
    <col min="4912" max="4921" width="3.85546875" style="1" customWidth="1"/>
    <col min="4922" max="4922" width="6.5703125" style="1" customWidth="1"/>
    <col min="4923" max="5121" width="9.140625" style="1"/>
    <col min="5122" max="5122" width="9.85546875" style="1" customWidth="1"/>
    <col min="5123" max="5123" width="27.7109375" style="1" customWidth="1"/>
    <col min="5124" max="5124" width="9.140625" style="1"/>
    <col min="5125" max="5140" width="4.42578125" style="1" customWidth="1"/>
    <col min="5141" max="5144" width="3.85546875" style="1" customWidth="1"/>
    <col min="5145" max="5162" width="4.42578125" style="1" customWidth="1"/>
    <col min="5163" max="5163" width="5.5703125" style="1" customWidth="1"/>
    <col min="5164" max="5167" width="4.42578125" style="1" customWidth="1"/>
    <col min="5168" max="5177" width="3.85546875" style="1" customWidth="1"/>
    <col min="5178" max="5178" width="6.5703125" style="1" customWidth="1"/>
    <col min="5179" max="5377" width="9.140625" style="1"/>
    <col min="5378" max="5378" width="9.85546875" style="1" customWidth="1"/>
    <col min="5379" max="5379" width="27.7109375" style="1" customWidth="1"/>
    <col min="5380" max="5380" width="9.140625" style="1"/>
    <col min="5381" max="5396" width="4.42578125" style="1" customWidth="1"/>
    <col min="5397" max="5400" width="3.85546875" style="1" customWidth="1"/>
    <col min="5401" max="5418" width="4.42578125" style="1" customWidth="1"/>
    <col min="5419" max="5419" width="5.5703125" style="1" customWidth="1"/>
    <col min="5420" max="5423" width="4.42578125" style="1" customWidth="1"/>
    <col min="5424" max="5433" width="3.85546875" style="1" customWidth="1"/>
    <col min="5434" max="5434" width="6.5703125" style="1" customWidth="1"/>
    <col min="5435" max="5633" width="9.140625" style="1"/>
    <col min="5634" max="5634" width="9.85546875" style="1" customWidth="1"/>
    <col min="5635" max="5635" width="27.7109375" style="1" customWidth="1"/>
    <col min="5636" max="5636" width="9.140625" style="1"/>
    <col min="5637" max="5652" width="4.42578125" style="1" customWidth="1"/>
    <col min="5653" max="5656" width="3.85546875" style="1" customWidth="1"/>
    <col min="5657" max="5674" width="4.42578125" style="1" customWidth="1"/>
    <col min="5675" max="5675" width="5.5703125" style="1" customWidth="1"/>
    <col min="5676" max="5679" width="4.42578125" style="1" customWidth="1"/>
    <col min="5680" max="5689" width="3.85546875" style="1" customWidth="1"/>
    <col min="5690" max="5690" width="6.5703125" style="1" customWidth="1"/>
    <col min="5691" max="5889" width="9.140625" style="1"/>
    <col min="5890" max="5890" width="9.85546875" style="1" customWidth="1"/>
    <col min="5891" max="5891" width="27.7109375" style="1" customWidth="1"/>
    <col min="5892" max="5892" width="9.140625" style="1"/>
    <col min="5893" max="5908" width="4.42578125" style="1" customWidth="1"/>
    <col min="5909" max="5912" width="3.85546875" style="1" customWidth="1"/>
    <col min="5913" max="5930" width="4.42578125" style="1" customWidth="1"/>
    <col min="5931" max="5931" width="5.5703125" style="1" customWidth="1"/>
    <col min="5932" max="5935" width="4.42578125" style="1" customWidth="1"/>
    <col min="5936" max="5945" width="3.85546875" style="1" customWidth="1"/>
    <col min="5946" max="5946" width="6.5703125" style="1" customWidth="1"/>
    <col min="5947" max="6145" width="9.140625" style="1"/>
    <col min="6146" max="6146" width="9.85546875" style="1" customWidth="1"/>
    <col min="6147" max="6147" width="27.7109375" style="1" customWidth="1"/>
    <col min="6148" max="6148" width="9.140625" style="1"/>
    <col min="6149" max="6164" width="4.42578125" style="1" customWidth="1"/>
    <col min="6165" max="6168" width="3.85546875" style="1" customWidth="1"/>
    <col min="6169" max="6186" width="4.42578125" style="1" customWidth="1"/>
    <col min="6187" max="6187" width="5.5703125" style="1" customWidth="1"/>
    <col min="6188" max="6191" width="4.42578125" style="1" customWidth="1"/>
    <col min="6192" max="6201" width="3.85546875" style="1" customWidth="1"/>
    <col min="6202" max="6202" width="6.5703125" style="1" customWidth="1"/>
    <col min="6203" max="6401" width="9.140625" style="1"/>
    <col min="6402" max="6402" width="9.85546875" style="1" customWidth="1"/>
    <col min="6403" max="6403" width="27.7109375" style="1" customWidth="1"/>
    <col min="6404" max="6404" width="9.140625" style="1"/>
    <col min="6405" max="6420" width="4.42578125" style="1" customWidth="1"/>
    <col min="6421" max="6424" width="3.85546875" style="1" customWidth="1"/>
    <col min="6425" max="6442" width="4.42578125" style="1" customWidth="1"/>
    <col min="6443" max="6443" width="5.5703125" style="1" customWidth="1"/>
    <col min="6444" max="6447" width="4.42578125" style="1" customWidth="1"/>
    <col min="6448" max="6457" width="3.85546875" style="1" customWidth="1"/>
    <col min="6458" max="6458" width="6.5703125" style="1" customWidth="1"/>
    <col min="6459" max="6657" width="9.140625" style="1"/>
    <col min="6658" max="6658" width="9.85546875" style="1" customWidth="1"/>
    <col min="6659" max="6659" width="27.7109375" style="1" customWidth="1"/>
    <col min="6660" max="6660" width="9.140625" style="1"/>
    <col min="6661" max="6676" width="4.42578125" style="1" customWidth="1"/>
    <col min="6677" max="6680" width="3.85546875" style="1" customWidth="1"/>
    <col min="6681" max="6698" width="4.42578125" style="1" customWidth="1"/>
    <col min="6699" max="6699" width="5.5703125" style="1" customWidth="1"/>
    <col min="6700" max="6703" width="4.42578125" style="1" customWidth="1"/>
    <col min="6704" max="6713" width="3.85546875" style="1" customWidth="1"/>
    <col min="6714" max="6714" width="6.5703125" style="1" customWidth="1"/>
    <col min="6715" max="6913" width="9.140625" style="1"/>
    <col min="6914" max="6914" width="9.85546875" style="1" customWidth="1"/>
    <col min="6915" max="6915" width="27.7109375" style="1" customWidth="1"/>
    <col min="6916" max="6916" width="9.140625" style="1"/>
    <col min="6917" max="6932" width="4.42578125" style="1" customWidth="1"/>
    <col min="6933" max="6936" width="3.85546875" style="1" customWidth="1"/>
    <col min="6937" max="6954" width="4.42578125" style="1" customWidth="1"/>
    <col min="6955" max="6955" width="5.5703125" style="1" customWidth="1"/>
    <col min="6956" max="6959" width="4.42578125" style="1" customWidth="1"/>
    <col min="6960" max="6969" width="3.85546875" style="1" customWidth="1"/>
    <col min="6970" max="6970" width="6.5703125" style="1" customWidth="1"/>
    <col min="6971" max="7169" width="9.140625" style="1"/>
    <col min="7170" max="7170" width="9.85546875" style="1" customWidth="1"/>
    <col min="7171" max="7171" width="27.7109375" style="1" customWidth="1"/>
    <col min="7172" max="7172" width="9.140625" style="1"/>
    <col min="7173" max="7188" width="4.42578125" style="1" customWidth="1"/>
    <col min="7189" max="7192" width="3.85546875" style="1" customWidth="1"/>
    <col min="7193" max="7210" width="4.42578125" style="1" customWidth="1"/>
    <col min="7211" max="7211" width="5.5703125" style="1" customWidth="1"/>
    <col min="7212" max="7215" width="4.42578125" style="1" customWidth="1"/>
    <col min="7216" max="7225" width="3.85546875" style="1" customWidth="1"/>
    <col min="7226" max="7226" width="6.5703125" style="1" customWidth="1"/>
    <col min="7227" max="7425" width="9.140625" style="1"/>
    <col min="7426" max="7426" width="9.85546875" style="1" customWidth="1"/>
    <col min="7427" max="7427" width="27.7109375" style="1" customWidth="1"/>
    <col min="7428" max="7428" width="9.140625" style="1"/>
    <col min="7429" max="7444" width="4.42578125" style="1" customWidth="1"/>
    <col min="7445" max="7448" width="3.85546875" style="1" customWidth="1"/>
    <col min="7449" max="7466" width="4.42578125" style="1" customWidth="1"/>
    <col min="7467" max="7467" width="5.5703125" style="1" customWidth="1"/>
    <col min="7468" max="7471" width="4.42578125" style="1" customWidth="1"/>
    <col min="7472" max="7481" width="3.85546875" style="1" customWidth="1"/>
    <col min="7482" max="7482" width="6.5703125" style="1" customWidth="1"/>
    <col min="7483" max="7681" width="9.140625" style="1"/>
    <col min="7682" max="7682" width="9.85546875" style="1" customWidth="1"/>
    <col min="7683" max="7683" width="27.7109375" style="1" customWidth="1"/>
    <col min="7684" max="7684" width="9.140625" style="1"/>
    <col min="7685" max="7700" width="4.42578125" style="1" customWidth="1"/>
    <col min="7701" max="7704" width="3.85546875" style="1" customWidth="1"/>
    <col min="7705" max="7722" width="4.42578125" style="1" customWidth="1"/>
    <col min="7723" max="7723" width="5.5703125" style="1" customWidth="1"/>
    <col min="7724" max="7727" width="4.42578125" style="1" customWidth="1"/>
    <col min="7728" max="7737" width="3.85546875" style="1" customWidth="1"/>
    <col min="7738" max="7738" width="6.5703125" style="1" customWidth="1"/>
    <col min="7739" max="7937" width="9.140625" style="1"/>
    <col min="7938" max="7938" width="9.85546875" style="1" customWidth="1"/>
    <col min="7939" max="7939" width="27.7109375" style="1" customWidth="1"/>
    <col min="7940" max="7940" width="9.140625" style="1"/>
    <col min="7941" max="7956" width="4.42578125" style="1" customWidth="1"/>
    <col min="7957" max="7960" width="3.85546875" style="1" customWidth="1"/>
    <col min="7961" max="7978" width="4.42578125" style="1" customWidth="1"/>
    <col min="7979" max="7979" width="5.5703125" style="1" customWidth="1"/>
    <col min="7980" max="7983" width="4.42578125" style="1" customWidth="1"/>
    <col min="7984" max="7993" width="3.85546875" style="1" customWidth="1"/>
    <col min="7994" max="7994" width="6.5703125" style="1" customWidth="1"/>
    <col min="7995" max="8193" width="9.140625" style="1"/>
    <col min="8194" max="8194" width="9.85546875" style="1" customWidth="1"/>
    <col min="8195" max="8195" width="27.7109375" style="1" customWidth="1"/>
    <col min="8196" max="8196" width="9.140625" style="1"/>
    <col min="8197" max="8212" width="4.42578125" style="1" customWidth="1"/>
    <col min="8213" max="8216" width="3.85546875" style="1" customWidth="1"/>
    <col min="8217" max="8234" width="4.42578125" style="1" customWidth="1"/>
    <col min="8235" max="8235" width="5.5703125" style="1" customWidth="1"/>
    <col min="8236" max="8239" width="4.42578125" style="1" customWidth="1"/>
    <col min="8240" max="8249" width="3.85546875" style="1" customWidth="1"/>
    <col min="8250" max="8250" width="6.5703125" style="1" customWidth="1"/>
    <col min="8251" max="8449" width="9.140625" style="1"/>
    <col min="8450" max="8450" width="9.85546875" style="1" customWidth="1"/>
    <col min="8451" max="8451" width="27.7109375" style="1" customWidth="1"/>
    <col min="8452" max="8452" width="9.140625" style="1"/>
    <col min="8453" max="8468" width="4.42578125" style="1" customWidth="1"/>
    <col min="8469" max="8472" width="3.85546875" style="1" customWidth="1"/>
    <col min="8473" max="8490" width="4.42578125" style="1" customWidth="1"/>
    <col min="8491" max="8491" width="5.5703125" style="1" customWidth="1"/>
    <col min="8492" max="8495" width="4.42578125" style="1" customWidth="1"/>
    <col min="8496" max="8505" width="3.85546875" style="1" customWidth="1"/>
    <col min="8506" max="8506" width="6.5703125" style="1" customWidth="1"/>
    <col min="8507" max="8705" width="9.140625" style="1"/>
    <col min="8706" max="8706" width="9.85546875" style="1" customWidth="1"/>
    <col min="8707" max="8707" width="27.7109375" style="1" customWidth="1"/>
    <col min="8708" max="8708" width="9.140625" style="1"/>
    <col min="8709" max="8724" width="4.42578125" style="1" customWidth="1"/>
    <col min="8725" max="8728" width="3.85546875" style="1" customWidth="1"/>
    <col min="8729" max="8746" width="4.42578125" style="1" customWidth="1"/>
    <col min="8747" max="8747" width="5.5703125" style="1" customWidth="1"/>
    <col min="8748" max="8751" width="4.42578125" style="1" customWidth="1"/>
    <col min="8752" max="8761" width="3.85546875" style="1" customWidth="1"/>
    <col min="8762" max="8762" width="6.5703125" style="1" customWidth="1"/>
    <col min="8763" max="8961" width="9.140625" style="1"/>
    <col min="8962" max="8962" width="9.85546875" style="1" customWidth="1"/>
    <col min="8963" max="8963" width="27.7109375" style="1" customWidth="1"/>
    <col min="8964" max="8964" width="9.140625" style="1"/>
    <col min="8965" max="8980" width="4.42578125" style="1" customWidth="1"/>
    <col min="8981" max="8984" width="3.85546875" style="1" customWidth="1"/>
    <col min="8985" max="9002" width="4.42578125" style="1" customWidth="1"/>
    <col min="9003" max="9003" width="5.5703125" style="1" customWidth="1"/>
    <col min="9004" max="9007" width="4.42578125" style="1" customWidth="1"/>
    <col min="9008" max="9017" width="3.85546875" style="1" customWidth="1"/>
    <col min="9018" max="9018" width="6.5703125" style="1" customWidth="1"/>
    <col min="9019" max="9217" width="9.140625" style="1"/>
    <col min="9218" max="9218" width="9.85546875" style="1" customWidth="1"/>
    <col min="9219" max="9219" width="27.7109375" style="1" customWidth="1"/>
    <col min="9220" max="9220" width="9.140625" style="1"/>
    <col min="9221" max="9236" width="4.42578125" style="1" customWidth="1"/>
    <col min="9237" max="9240" width="3.85546875" style="1" customWidth="1"/>
    <col min="9241" max="9258" width="4.42578125" style="1" customWidth="1"/>
    <col min="9259" max="9259" width="5.5703125" style="1" customWidth="1"/>
    <col min="9260" max="9263" width="4.42578125" style="1" customWidth="1"/>
    <col min="9264" max="9273" width="3.85546875" style="1" customWidth="1"/>
    <col min="9274" max="9274" width="6.5703125" style="1" customWidth="1"/>
    <col min="9275" max="9473" width="9.140625" style="1"/>
    <col min="9474" max="9474" width="9.85546875" style="1" customWidth="1"/>
    <col min="9475" max="9475" width="27.7109375" style="1" customWidth="1"/>
    <col min="9476" max="9476" width="9.140625" style="1"/>
    <col min="9477" max="9492" width="4.42578125" style="1" customWidth="1"/>
    <col min="9493" max="9496" width="3.85546875" style="1" customWidth="1"/>
    <col min="9497" max="9514" width="4.42578125" style="1" customWidth="1"/>
    <col min="9515" max="9515" width="5.5703125" style="1" customWidth="1"/>
    <col min="9516" max="9519" width="4.42578125" style="1" customWidth="1"/>
    <col min="9520" max="9529" width="3.85546875" style="1" customWidth="1"/>
    <col min="9530" max="9530" width="6.5703125" style="1" customWidth="1"/>
    <col min="9531" max="9729" width="9.140625" style="1"/>
    <col min="9730" max="9730" width="9.85546875" style="1" customWidth="1"/>
    <col min="9731" max="9731" width="27.7109375" style="1" customWidth="1"/>
    <col min="9732" max="9732" width="9.140625" style="1"/>
    <col min="9733" max="9748" width="4.42578125" style="1" customWidth="1"/>
    <col min="9749" max="9752" width="3.85546875" style="1" customWidth="1"/>
    <col min="9753" max="9770" width="4.42578125" style="1" customWidth="1"/>
    <col min="9771" max="9771" width="5.5703125" style="1" customWidth="1"/>
    <col min="9772" max="9775" width="4.42578125" style="1" customWidth="1"/>
    <col min="9776" max="9785" width="3.85546875" style="1" customWidth="1"/>
    <col min="9786" max="9786" width="6.5703125" style="1" customWidth="1"/>
    <col min="9787" max="9985" width="9.140625" style="1"/>
    <col min="9986" max="9986" width="9.85546875" style="1" customWidth="1"/>
    <col min="9987" max="9987" width="27.7109375" style="1" customWidth="1"/>
    <col min="9988" max="9988" width="9.140625" style="1"/>
    <col min="9989" max="10004" width="4.42578125" style="1" customWidth="1"/>
    <col min="10005" max="10008" width="3.85546875" style="1" customWidth="1"/>
    <col min="10009" max="10026" width="4.42578125" style="1" customWidth="1"/>
    <col min="10027" max="10027" width="5.5703125" style="1" customWidth="1"/>
    <col min="10028" max="10031" width="4.42578125" style="1" customWidth="1"/>
    <col min="10032" max="10041" width="3.85546875" style="1" customWidth="1"/>
    <col min="10042" max="10042" width="6.5703125" style="1" customWidth="1"/>
    <col min="10043" max="10241" width="9.140625" style="1"/>
    <col min="10242" max="10242" width="9.85546875" style="1" customWidth="1"/>
    <col min="10243" max="10243" width="27.7109375" style="1" customWidth="1"/>
    <col min="10244" max="10244" width="9.140625" style="1"/>
    <col min="10245" max="10260" width="4.42578125" style="1" customWidth="1"/>
    <col min="10261" max="10264" width="3.85546875" style="1" customWidth="1"/>
    <col min="10265" max="10282" width="4.42578125" style="1" customWidth="1"/>
    <col min="10283" max="10283" width="5.5703125" style="1" customWidth="1"/>
    <col min="10284" max="10287" width="4.42578125" style="1" customWidth="1"/>
    <col min="10288" max="10297" width="3.85546875" style="1" customWidth="1"/>
    <col min="10298" max="10298" width="6.5703125" style="1" customWidth="1"/>
    <col min="10299" max="10497" width="9.140625" style="1"/>
    <col min="10498" max="10498" width="9.85546875" style="1" customWidth="1"/>
    <col min="10499" max="10499" width="27.7109375" style="1" customWidth="1"/>
    <col min="10500" max="10500" width="9.140625" style="1"/>
    <col min="10501" max="10516" width="4.42578125" style="1" customWidth="1"/>
    <col min="10517" max="10520" width="3.85546875" style="1" customWidth="1"/>
    <col min="10521" max="10538" width="4.42578125" style="1" customWidth="1"/>
    <col min="10539" max="10539" width="5.5703125" style="1" customWidth="1"/>
    <col min="10540" max="10543" width="4.42578125" style="1" customWidth="1"/>
    <col min="10544" max="10553" width="3.85546875" style="1" customWidth="1"/>
    <col min="10554" max="10554" width="6.5703125" style="1" customWidth="1"/>
    <col min="10555" max="10753" width="9.140625" style="1"/>
    <col min="10754" max="10754" width="9.85546875" style="1" customWidth="1"/>
    <col min="10755" max="10755" width="27.7109375" style="1" customWidth="1"/>
    <col min="10756" max="10756" width="9.140625" style="1"/>
    <col min="10757" max="10772" width="4.42578125" style="1" customWidth="1"/>
    <col min="10773" max="10776" width="3.85546875" style="1" customWidth="1"/>
    <col min="10777" max="10794" width="4.42578125" style="1" customWidth="1"/>
    <col min="10795" max="10795" width="5.5703125" style="1" customWidth="1"/>
    <col min="10796" max="10799" width="4.42578125" style="1" customWidth="1"/>
    <col min="10800" max="10809" width="3.85546875" style="1" customWidth="1"/>
    <col min="10810" max="10810" width="6.5703125" style="1" customWidth="1"/>
    <col min="10811" max="11009" width="9.140625" style="1"/>
    <col min="11010" max="11010" width="9.85546875" style="1" customWidth="1"/>
    <col min="11011" max="11011" width="27.7109375" style="1" customWidth="1"/>
    <col min="11012" max="11012" width="9.140625" style="1"/>
    <col min="11013" max="11028" width="4.42578125" style="1" customWidth="1"/>
    <col min="11029" max="11032" width="3.85546875" style="1" customWidth="1"/>
    <col min="11033" max="11050" width="4.42578125" style="1" customWidth="1"/>
    <col min="11051" max="11051" width="5.5703125" style="1" customWidth="1"/>
    <col min="11052" max="11055" width="4.42578125" style="1" customWidth="1"/>
    <col min="11056" max="11065" width="3.85546875" style="1" customWidth="1"/>
    <col min="11066" max="11066" width="6.5703125" style="1" customWidth="1"/>
    <col min="11067" max="11265" width="9.140625" style="1"/>
    <col min="11266" max="11266" width="9.85546875" style="1" customWidth="1"/>
    <col min="11267" max="11267" width="27.7109375" style="1" customWidth="1"/>
    <col min="11268" max="11268" width="9.140625" style="1"/>
    <col min="11269" max="11284" width="4.42578125" style="1" customWidth="1"/>
    <col min="11285" max="11288" width="3.85546875" style="1" customWidth="1"/>
    <col min="11289" max="11306" width="4.42578125" style="1" customWidth="1"/>
    <col min="11307" max="11307" width="5.5703125" style="1" customWidth="1"/>
    <col min="11308" max="11311" width="4.42578125" style="1" customWidth="1"/>
    <col min="11312" max="11321" width="3.85546875" style="1" customWidth="1"/>
    <col min="11322" max="11322" width="6.5703125" style="1" customWidth="1"/>
    <col min="11323" max="11521" width="9.140625" style="1"/>
    <col min="11522" max="11522" width="9.85546875" style="1" customWidth="1"/>
    <col min="11523" max="11523" width="27.7109375" style="1" customWidth="1"/>
    <col min="11524" max="11524" width="9.140625" style="1"/>
    <col min="11525" max="11540" width="4.42578125" style="1" customWidth="1"/>
    <col min="11541" max="11544" width="3.85546875" style="1" customWidth="1"/>
    <col min="11545" max="11562" width="4.42578125" style="1" customWidth="1"/>
    <col min="11563" max="11563" width="5.5703125" style="1" customWidth="1"/>
    <col min="11564" max="11567" width="4.42578125" style="1" customWidth="1"/>
    <col min="11568" max="11577" width="3.85546875" style="1" customWidth="1"/>
    <col min="11578" max="11578" width="6.5703125" style="1" customWidth="1"/>
    <col min="11579" max="11777" width="9.140625" style="1"/>
    <col min="11778" max="11778" width="9.85546875" style="1" customWidth="1"/>
    <col min="11779" max="11779" width="27.7109375" style="1" customWidth="1"/>
    <col min="11780" max="11780" width="9.140625" style="1"/>
    <col min="11781" max="11796" width="4.42578125" style="1" customWidth="1"/>
    <col min="11797" max="11800" width="3.85546875" style="1" customWidth="1"/>
    <col min="11801" max="11818" width="4.42578125" style="1" customWidth="1"/>
    <col min="11819" max="11819" width="5.5703125" style="1" customWidth="1"/>
    <col min="11820" max="11823" width="4.42578125" style="1" customWidth="1"/>
    <col min="11824" max="11833" width="3.85546875" style="1" customWidth="1"/>
    <col min="11834" max="11834" width="6.5703125" style="1" customWidth="1"/>
    <col min="11835" max="12033" width="9.140625" style="1"/>
    <col min="12034" max="12034" width="9.85546875" style="1" customWidth="1"/>
    <col min="12035" max="12035" width="27.7109375" style="1" customWidth="1"/>
    <col min="12036" max="12036" width="9.140625" style="1"/>
    <col min="12037" max="12052" width="4.42578125" style="1" customWidth="1"/>
    <col min="12053" max="12056" width="3.85546875" style="1" customWidth="1"/>
    <col min="12057" max="12074" width="4.42578125" style="1" customWidth="1"/>
    <col min="12075" max="12075" width="5.5703125" style="1" customWidth="1"/>
    <col min="12076" max="12079" width="4.42578125" style="1" customWidth="1"/>
    <col min="12080" max="12089" width="3.85546875" style="1" customWidth="1"/>
    <col min="12090" max="12090" width="6.5703125" style="1" customWidth="1"/>
    <col min="12091" max="12289" width="9.140625" style="1"/>
    <col min="12290" max="12290" width="9.85546875" style="1" customWidth="1"/>
    <col min="12291" max="12291" width="27.7109375" style="1" customWidth="1"/>
    <col min="12292" max="12292" width="9.140625" style="1"/>
    <col min="12293" max="12308" width="4.42578125" style="1" customWidth="1"/>
    <col min="12309" max="12312" width="3.85546875" style="1" customWidth="1"/>
    <col min="12313" max="12330" width="4.42578125" style="1" customWidth="1"/>
    <col min="12331" max="12331" width="5.5703125" style="1" customWidth="1"/>
    <col min="12332" max="12335" width="4.42578125" style="1" customWidth="1"/>
    <col min="12336" max="12345" width="3.85546875" style="1" customWidth="1"/>
    <col min="12346" max="12346" width="6.5703125" style="1" customWidth="1"/>
    <col min="12347" max="12545" width="9.140625" style="1"/>
    <col min="12546" max="12546" width="9.85546875" style="1" customWidth="1"/>
    <col min="12547" max="12547" width="27.7109375" style="1" customWidth="1"/>
    <col min="12548" max="12548" width="9.140625" style="1"/>
    <col min="12549" max="12564" width="4.42578125" style="1" customWidth="1"/>
    <col min="12565" max="12568" width="3.85546875" style="1" customWidth="1"/>
    <col min="12569" max="12586" width="4.42578125" style="1" customWidth="1"/>
    <col min="12587" max="12587" width="5.5703125" style="1" customWidth="1"/>
    <col min="12588" max="12591" width="4.42578125" style="1" customWidth="1"/>
    <col min="12592" max="12601" width="3.85546875" style="1" customWidth="1"/>
    <col min="12602" max="12602" width="6.5703125" style="1" customWidth="1"/>
    <col min="12603" max="12801" width="9.140625" style="1"/>
    <col min="12802" max="12802" width="9.85546875" style="1" customWidth="1"/>
    <col min="12803" max="12803" width="27.7109375" style="1" customWidth="1"/>
    <col min="12804" max="12804" width="9.140625" style="1"/>
    <col min="12805" max="12820" width="4.42578125" style="1" customWidth="1"/>
    <col min="12821" max="12824" width="3.85546875" style="1" customWidth="1"/>
    <col min="12825" max="12842" width="4.42578125" style="1" customWidth="1"/>
    <col min="12843" max="12843" width="5.5703125" style="1" customWidth="1"/>
    <col min="12844" max="12847" width="4.42578125" style="1" customWidth="1"/>
    <col min="12848" max="12857" width="3.85546875" style="1" customWidth="1"/>
    <col min="12858" max="12858" width="6.5703125" style="1" customWidth="1"/>
    <col min="12859" max="13057" width="9.140625" style="1"/>
    <col min="13058" max="13058" width="9.85546875" style="1" customWidth="1"/>
    <col min="13059" max="13059" width="27.7109375" style="1" customWidth="1"/>
    <col min="13060" max="13060" width="9.140625" style="1"/>
    <col min="13061" max="13076" width="4.42578125" style="1" customWidth="1"/>
    <col min="13077" max="13080" width="3.85546875" style="1" customWidth="1"/>
    <col min="13081" max="13098" width="4.42578125" style="1" customWidth="1"/>
    <col min="13099" max="13099" width="5.5703125" style="1" customWidth="1"/>
    <col min="13100" max="13103" width="4.42578125" style="1" customWidth="1"/>
    <col min="13104" max="13113" width="3.85546875" style="1" customWidth="1"/>
    <col min="13114" max="13114" width="6.5703125" style="1" customWidth="1"/>
    <col min="13115" max="13313" width="9.140625" style="1"/>
    <col min="13314" max="13314" width="9.85546875" style="1" customWidth="1"/>
    <col min="13315" max="13315" width="27.7109375" style="1" customWidth="1"/>
    <col min="13316" max="13316" width="9.140625" style="1"/>
    <col min="13317" max="13332" width="4.42578125" style="1" customWidth="1"/>
    <col min="13333" max="13336" width="3.85546875" style="1" customWidth="1"/>
    <col min="13337" max="13354" width="4.42578125" style="1" customWidth="1"/>
    <col min="13355" max="13355" width="5.5703125" style="1" customWidth="1"/>
    <col min="13356" max="13359" width="4.42578125" style="1" customWidth="1"/>
    <col min="13360" max="13369" width="3.85546875" style="1" customWidth="1"/>
    <col min="13370" max="13370" width="6.5703125" style="1" customWidth="1"/>
    <col min="13371" max="13569" width="9.140625" style="1"/>
    <col min="13570" max="13570" width="9.85546875" style="1" customWidth="1"/>
    <col min="13571" max="13571" width="27.7109375" style="1" customWidth="1"/>
    <col min="13572" max="13572" width="9.140625" style="1"/>
    <col min="13573" max="13588" width="4.42578125" style="1" customWidth="1"/>
    <col min="13589" max="13592" width="3.85546875" style="1" customWidth="1"/>
    <col min="13593" max="13610" width="4.42578125" style="1" customWidth="1"/>
    <col min="13611" max="13611" width="5.5703125" style="1" customWidth="1"/>
    <col min="13612" max="13615" width="4.42578125" style="1" customWidth="1"/>
    <col min="13616" max="13625" width="3.85546875" style="1" customWidth="1"/>
    <col min="13626" max="13626" width="6.5703125" style="1" customWidth="1"/>
    <col min="13627" max="13825" width="9.140625" style="1"/>
    <col min="13826" max="13826" width="9.85546875" style="1" customWidth="1"/>
    <col min="13827" max="13827" width="27.7109375" style="1" customWidth="1"/>
    <col min="13828" max="13828" width="9.140625" style="1"/>
    <col min="13829" max="13844" width="4.42578125" style="1" customWidth="1"/>
    <col min="13845" max="13848" width="3.85546875" style="1" customWidth="1"/>
    <col min="13849" max="13866" width="4.42578125" style="1" customWidth="1"/>
    <col min="13867" max="13867" width="5.5703125" style="1" customWidth="1"/>
    <col min="13868" max="13871" width="4.42578125" style="1" customWidth="1"/>
    <col min="13872" max="13881" width="3.85546875" style="1" customWidth="1"/>
    <col min="13882" max="13882" width="6.5703125" style="1" customWidth="1"/>
    <col min="13883" max="14081" width="9.140625" style="1"/>
    <col min="14082" max="14082" width="9.85546875" style="1" customWidth="1"/>
    <col min="14083" max="14083" width="27.7109375" style="1" customWidth="1"/>
    <col min="14084" max="14084" width="9.140625" style="1"/>
    <col min="14085" max="14100" width="4.42578125" style="1" customWidth="1"/>
    <col min="14101" max="14104" width="3.85546875" style="1" customWidth="1"/>
    <col min="14105" max="14122" width="4.42578125" style="1" customWidth="1"/>
    <col min="14123" max="14123" width="5.5703125" style="1" customWidth="1"/>
    <col min="14124" max="14127" width="4.42578125" style="1" customWidth="1"/>
    <col min="14128" max="14137" width="3.85546875" style="1" customWidth="1"/>
    <col min="14138" max="14138" width="6.5703125" style="1" customWidth="1"/>
    <col min="14139" max="14337" width="9.140625" style="1"/>
    <col min="14338" max="14338" width="9.85546875" style="1" customWidth="1"/>
    <col min="14339" max="14339" width="27.7109375" style="1" customWidth="1"/>
    <col min="14340" max="14340" width="9.140625" style="1"/>
    <col min="14341" max="14356" width="4.42578125" style="1" customWidth="1"/>
    <col min="14357" max="14360" width="3.85546875" style="1" customWidth="1"/>
    <col min="14361" max="14378" width="4.42578125" style="1" customWidth="1"/>
    <col min="14379" max="14379" width="5.5703125" style="1" customWidth="1"/>
    <col min="14380" max="14383" width="4.42578125" style="1" customWidth="1"/>
    <col min="14384" max="14393" width="3.85546875" style="1" customWidth="1"/>
    <col min="14394" max="14394" width="6.5703125" style="1" customWidth="1"/>
    <col min="14395" max="14593" width="9.140625" style="1"/>
    <col min="14594" max="14594" width="9.85546875" style="1" customWidth="1"/>
    <col min="14595" max="14595" width="27.7109375" style="1" customWidth="1"/>
    <col min="14596" max="14596" width="9.140625" style="1"/>
    <col min="14597" max="14612" width="4.42578125" style="1" customWidth="1"/>
    <col min="14613" max="14616" width="3.85546875" style="1" customWidth="1"/>
    <col min="14617" max="14634" width="4.42578125" style="1" customWidth="1"/>
    <col min="14635" max="14635" width="5.5703125" style="1" customWidth="1"/>
    <col min="14636" max="14639" width="4.42578125" style="1" customWidth="1"/>
    <col min="14640" max="14649" width="3.85546875" style="1" customWidth="1"/>
    <col min="14650" max="14650" width="6.5703125" style="1" customWidth="1"/>
    <col min="14651" max="14849" width="9.140625" style="1"/>
    <col min="14850" max="14850" width="9.85546875" style="1" customWidth="1"/>
    <col min="14851" max="14851" width="27.7109375" style="1" customWidth="1"/>
    <col min="14852" max="14852" width="9.140625" style="1"/>
    <col min="14853" max="14868" width="4.42578125" style="1" customWidth="1"/>
    <col min="14869" max="14872" width="3.85546875" style="1" customWidth="1"/>
    <col min="14873" max="14890" width="4.42578125" style="1" customWidth="1"/>
    <col min="14891" max="14891" width="5.5703125" style="1" customWidth="1"/>
    <col min="14892" max="14895" width="4.42578125" style="1" customWidth="1"/>
    <col min="14896" max="14905" width="3.85546875" style="1" customWidth="1"/>
    <col min="14906" max="14906" width="6.5703125" style="1" customWidth="1"/>
    <col min="14907" max="15105" width="9.140625" style="1"/>
    <col min="15106" max="15106" width="9.85546875" style="1" customWidth="1"/>
    <col min="15107" max="15107" width="27.7109375" style="1" customWidth="1"/>
    <col min="15108" max="15108" width="9.140625" style="1"/>
    <col min="15109" max="15124" width="4.42578125" style="1" customWidth="1"/>
    <col min="15125" max="15128" width="3.85546875" style="1" customWidth="1"/>
    <col min="15129" max="15146" width="4.42578125" style="1" customWidth="1"/>
    <col min="15147" max="15147" width="5.5703125" style="1" customWidth="1"/>
    <col min="15148" max="15151" width="4.42578125" style="1" customWidth="1"/>
    <col min="15152" max="15161" width="3.85546875" style="1" customWidth="1"/>
    <col min="15162" max="15162" width="6.5703125" style="1" customWidth="1"/>
    <col min="15163" max="15361" width="9.140625" style="1"/>
    <col min="15362" max="15362" width="9.85546875" style="1" customWidth="1"/>
    <col min="15363" max="15363" width="27.7109375" style="1" customWidth="1"/>
    <col min="15364" max="15364" width="9.140625" style="1"/>
    <col min="15365" max="15380" width="4.42578125" style="1" customWidth="1"/>
    <col min="15381" max="15384" width="3.85546875" style="1" customWidth="1"/>
    <col min="15385" max="15402" width="4.42578125" style="1" customWidth="1"/>
    <col min="15403" max="15403" width="5.5703125" style="1" customWidth="1"/>
    <col min="15404" max="15407" width="4.42578125" style="1" customWidth="1"/>
    <col min="15408" max="15417" width="3.85546875" style="1" customWidth="1"/>
    <col min="15418" max="15418" width="6.5703125" style="1" customWidth="1"/>
    <col min="15419" max="15617" width="9.140625" style="1"/>
    <col min="15618" max="15618" width="9.85546875" style="1" customWidth="1"/>
    <col min="15619" max="15619" width="27.7109375" style="1" customWidth="1"/>
    <col min="15620" max="15620" width="9.140625" style="1"/>
    <col min="15621" max="15636" width="4.42578125" style="1" customWidth="1"/>
    <col min="15637" max="15640" width="3.85546875" style="1" customWidth="1"/>
    <col min="15641" max="15658" width="4.42578125" style="1" customWidth="1"/>
    <col min="15659" max="15659" width="5.5703125" style="1" customWidth="1"/>
    <col min="15660" max="15663" width="4.42578125" style="1" customWidth="1"/>
    <col min="15664" max="15673" width="3.85546875" style="1" customWidth="1"/>
    <col min="15674" max="15674" width="6.5703125" style="1" customWidth="1"/>
    <col min="15675" max="15873" width="9.140625" style="1"/>
    <col min="15874" max="15874" width="9.85546875" style="1" customWidth="1"/>
    <col min="15875" max="15875" width="27.7109375" style="1" customWidth="1"/>
    <col min="15876" max="15876" width="9.140625" style="1"/>
    <col min="15877" max="15892" width="4.42578125" style="1" customWidth="1"/>
    <col min="15893" max="15896" width="3.85546875" style="1" customWidth="1"/>
    <col min="15897" max="15914" width="4.42578125" style="1" customWidth="1"/>
    <col min="15915" max="15915" width="5.5703125" style="1" customWidth="1"/>
    <col min="15916" max="15919" width="4.42578125" style="1" customWidth="1"/>
    <col min="15920" max="15929" width="3.85546875" style="1" customWidth="1"/>
    <col min="15930" max="15930" width="6.5703125" style="1" customWidth="1"/>
    <col min="15931" max="16129" width="9.140625" style="1"/>
    <col min="16130" max="16130" width="9.85546875" style="1" customWidth="1"/>
    <col min="16131" max="16131" width="27.7109375" style="1" customWidth="1"/>
    <col min="16132" max="16132" width="9.140625" style="1"/>
    <col min="16133" max="16148" width="4.42578125" style="1" customWidth="1"/>
    <col min="16149" max="16152" width="3.85546875" style="1" customWidth="1"/>
    <col min="16153" max="16170" width="4.42578125" style="1" customWidth="1"/>
    <col min="16171" max="16171" width="5.5703125" style="1" customWidth="1"/>
    <col min="16172" max="16175" width="4.42578125" style="1" customWidth="1"/>
    <col min="16176" max="16185" width="3.85546875" style="1" customWidth="1"/>
    <col min="16186" max="16186" width="6.5703125" style="1" customWidth="1"/>
    <col min="16187" max="16384" width="9.140625" style="1"/>
  </cols>
  <sheetData>
    <row r="1" spans="1:59" ht="13.5" thickBot="1"/>
    <row r="2" spans="1:59" ht="58.5" customHeight="1">
      <c r="A2" s="691" t="s">
        <v>0</v>
      </c>
      <c r="B2" s="691" t="s">
        <v>1</v>
      </c>
      <c r="C2" s="708" t="s">
        <v>2</v>
      </c>
      <c r="D2" s="708" t="s">
        <v>3</v>
      </c>
      <c r="E2" s="552" t="s">
        <v>81</v>
      </c>
      <c r="F2" s="553" t="s">
        <v>82</v>
      </c>
      <c r="G2" s="553" t="s">
        <v>80</v>
      </c>
      <c r="H2" s="553" t="s">
        <v>83</v>
      </c>
      <c r="I2" s="552" t="s">
        <v>84</v>
      </c>
      <c r="J2" s="553" t="s">
        <v>85</v>
      </c>
      <c r="K2" s="553" t="s">
        <v>86</v>
      </c>
      <c r="L2" s="553" t="s">
        <v>87</v>
      </c>
      <c r="M2" s="553" t="s">
        <v>88</v>
      </c>
      <c r="N2" s="553" t="s">
        <v>89</v>
      </c>
      <c r="O2" s="553" t="s">
        <v>90</v>
      </c>
      <c r="P2" s="553" t="s">
        <v>91</v>
      </c>
      <c r="Q2" s="553" t="s">
        <v>92</v>
      </c>
      <c r="R2" s="552" t="s">
        <v>93</v>
      </c>
      <c r="S2" s="553" t="s">
        <v>94</v>
      </c>
      <c r="T2" s="553" t="s">
        <v>95</v>
      </c>
      <c r="U2" s="553" t="s">
        <v>96</v>
      </c>
      <c r="V2" s="552" t="s">
        <v>97</v>
      </c>
      <c r="W2" s="553" t="s">
        <v>98</v>
      </c>
      <c r="X2" s="553" t="s">
        <v>99</v>
      </c>
      <c r="Y2" s="553" t="s">
        <v>100</v>
      </c>
      <c r="Z2" s="553" t="s">
        <v>101</v>
      </c>
      <c r="AA2" s="552" t="s">
        <v>102</v>
      </c>
      <c r="AB2" s="553" t="s">
        <v>103</v>
      </c>
      <c r="AC2" s="553" t="s">
        <v>104</v>
      </c>
      <c r="AD2" s="553" t="s">
        <v>105</v>
      </c>
      <c r="AE2" s="552" t="s">
        <v>106</v>
      </c>
      <c r="AF2" s="553" t="s">
        <v>107</v>
      </c>
      <c r="AG2" s="553" t="s">
        <v>108</v>
      </c>
      <c r="AH2" s="553" t="s">
        <v>109</v>
      </c>
      <c r="AI2" s="552" t="s">
        <v>110</v>
      </c>
      <c r="AJ2" s="553" t="s">
        <v>111</v>
      </c>
      <c r="AK2" s="553" t="s">
        <v>112</v>
      </c>
      <c r="AL2" s="553" t="s">
        <v>113</v>
      </c>
      <c r="AM2" s="552" t="s">
        <v>114</v>
      </c>
      <c r="AN2" s="553" t="s">
        <v>115</v>
      </c>
      <c r="AO2" s="553" t="s">
        <v>116</v>
      </c>
      <c r="AP2" s="553" t="s">
        <v>117</v>
      </c>
      <c r="AQ2" s="553" t="s">
        <v>118</v>
      </c>
      <c r="AR2" s="552" t="s">
        <v>119</v>
      </c>
      <c r="AS2" s="553" t="s">
        <v>120</v>
      </c>
      <c r="AT2" s="553" t="s">
        <v>121</v>
      </c>
      <c r="AU2" s="553" t="s">
        <v>122</v>
      </c>
      <c r="AV2" s="552" t="s">
        <v>123</v>
      </c>
      <c r="AW2" s="553" t="s">
        <v>124</v>
      </c>
      <c r="AX2" s="553" t="s">
        <v>125</v>
      </c>
      <c r="AY2" s="553" t="s">
        <v>126</v>
      </c>
      <c r="AZ2" s="553" t="s">
        <v>127</v>
      </c>
      <c r="BA2" s="553" t="s">
        <v>128</v>
      </c>
      <c r="BB2" s="553" t="s">
        <v>129</v>
      </c>
      <c r="BC2" s="553" t="s">
        <v>130</v>
      </c>
      <c r="BD2" s="553" t="s">
        <v>131</v>
      </c>
      <c r="BE2" s="53" t="s">
        <v>132</v>
      </c>
      <c r="BF2" s="700" t="s">
        <v>78</v>
      </c>
      <c r="BG2" s="694" t="s">
        <v>77</v>
      </c>
    </row>
    <row r="3" spans="1:59">
      <c r="A3" s="692"/>
      <c r="B3" s="692"/>
      <c r="C3" s="709"/>
      <c r="D3" s="709"/>
      <c r="E3" s="703" t="s">
        <v>16</v>
      </c>
      <c r="F3" s="704"/>
      <c r="G3" s="704"/>
      <c r="H3" s="704"/>
      <c r="I3" s="704"/>
      <c r="J3" s="704"/>
      <c r="K3" s="704"/>
      <c r="L3" s="704"/>
      <c r="M3" s="704"/>
      <c r="N3" s="704"/>
      <c r="O3" s="704"/>
      <c r="P3" s="704"/>
      <c r="Q3" s="704"/>
      <c r="R3" s="704"/>
      <c r="S3" s="704"/>
      <c r="T3" s="704"/>
      <c r="U3" s="704"/>
      <c r="V3" s="704"/>
      <c r="W3" s="704"/>
      <c r="X3" s="704"/>
      <c r="Y3" s="704"/>
      <c r="Z3" s="704"/>
      <c r="AA3" s="704"/>
      <c r="AB3" s="704"/>
      <c r="AC3" s="704"/>
      <c r="AD3" s="704"/>
      <c r="AE3" s="704"/>
      <c r="AF3" s="704"/>
      <c r="AG3" s="704"/>
      <c r="AH3" s="704"/>
      <c r="AI3" s="704"/>
      <c r="AJ3" s="704"/>
      <c r="AK3" s="704"/>
      <c r="AL3" s="704"/>
      <c r="AM3" s="704"/>
      <c r="AN3" s="704"/>
      <c r="AO3" s="704"/>
      <c r="AP3" s="704"/>
      <c r="AQ3" s="704"/>
      <c r="AR3" s="704"/>
      <c r="AS3" s="704"/>
      <c r="AT3" s="704"/>
      <c r="AU3" s="704"/>
      <c r="AV3" s="704"/>
      <c r="AW3" s="704"/>
      <c r="AX3" s="704"/>
      <c r="AY3" s="704"/>
      <c r="AZ3" s="704"/>
      <c r="BA3" s="704"/>
      <c r="BB3" s="704"/>
      <c r="BC3" s="704"/>
      <c r="BD3" s="704"/>
      <c r="BE3" s="705"/>
      <c r="BF3" s="701"/>
      <c r="BG3" s="695"/>
    </row>
    <row r="4" spans="1:59">
      <c r="A4" s="692"/>
      <c r="B4" s="692"/>
      <c r="C4" s="709"/>
      <c r="D4" s="709"/>
      <c r="E4" s="18">
        <v>35</v>
      </c>
      <c r="F4" s="18">
        <v>36</v>
      </c>
      <c r="G4" s="18">
        <v>37</v>
      </c>
      <c r="H4" s="18">
        <v>38</v>
      </c>
      <c r="I4" s="18">
        <v>39</v>
      </c>
      <c r="J4" s="18">
        <v>40</v>
      </c>
      <c r="K4" s="18">
        <v>41</v>
      </c>
      <c r="L4" s="549">
        <v>42</v>
      </c>
      <c r="M4" s="549">
        <v>43</v>
      </c>
      <c r="N4" s="549">
        <v>44</v>
      </c>
      <c r="O4" s="549">
        <v>45</v>
      </c>
      <c r="P4" s="549">
        <v>46</v>
      </c>
      <c r="Q4" s="549">
        <v>47</v>
      </c>
      <c r="R4" s="549">
        <v>48</v>
      </c>
      <c r="S4" s="549">
        <v>49</v>
      </c>
      <c r="T4" s="549">
        <v>50</v>
      </c>
      <c r="U4" s="549">
        <v>51</v>
      </c>
      <c r="V4" s="549">
        <v>52</v>
      </c>
      <c r="W4" s="549">
        <v>1</v>
      </c>
      <c r="X4" s="549">
        <v>2</v>
      </c>
      <c r="Y4" s="549">
        <v>3</v>
      </c>
      <c r="Z4" s="549">
        <v>4</v>
      </c>
      <c r="AA4" s="549">
        <v>5</v>
      </c>
      <c r="AB4" s="549">
        <v>6</v>
      </c>
      <c r="AC4" s="549">
        <v>7</v>
      </c>
      <c r="AD4" s="549">
        <v>8</v>
      </c>
      <c r="AE4" s="549">
        <v>9</v>
      </c>
      <c r="AF4" s="549">
        <v>10</v>
      </c>
      <c r="AG4" s="549">
        <v>11</v>
      </c>
      <c r="AH4" s="549">
        <v>12</v>
      </c>
      <c r="AI4" s="549">
        <v>13</v>
      </c>
      <c r="AJ4" s="549">
        <v>14</v>
      </c>
      <c r="AK4" s="549">
        <v>15</v>
      </c>
      <c r="AL4" s="549">
        <v>16</v>
      </c>
      <c r="AM4" s="549">
        <v>17</v>
      </c>
      <c r="AN4" s="549">
        <v>18</v>
      </c>
      <c r="AO4" s="549">
        <v>19</v>
      </c>
      <c r="AP4" s="549">
        <v>20</v>
      </c>
      <c r="AQ4" s="549">
        <v>21</v>
      </c>
      <c r="AR4" s="549">
        <v>22</v>
      </c>
      <c r="AS4" s="549">
        <v>23</v>
      </c>
      <c r="AT4" s="549">
        <v>24</v>
      </c>
      <c r="AU4" s="549">
        <v>25</v>
      </c>
      <c r="AV4" s="549">
        <v>26</v>
      </c>
      <c r="AW4" s="549">
        <v>27</v>
      </c>
      <c r="AX4" s="549">
        <v>28</v>
      </c>
      <c r="AY4" s="549">
        <v>29</v>
      </c>
      <c r="AZ4" s="549">
        <v>30</v>
      </c>
      <c r="BA4" s="549">
        <v>31</v>
      </c>
      <c r="BB4" s="549">
        <v>32</v>
      </c>
      <c r="BC4" s="549">
        <v>33</v>
      </c>
      <c r="BD4" s="549">
        <v>34</v>
      </c>
      <c r="BE4" s="549">
        <v>35</v>
      </c>
      <c r="BF4" s="701"/>
      <c r="BG4" s="695"/>
    </row>
    <row r="5" spans="1:59">
      <c r="A5" s="692"/>
      <c r="B5" s="692"/>
      <c r="C5" s="709"/>
      <c r="D5" s="709"/>
      <c r="E5" s="703" t="s">
        <v>17</v>
      </c>
      <c r="F5" s="704"/>
      <c r="G5" s="704"/>
      <c r="H5" s="704"/>
      <c r="I5" s="704"/>
      <c r="J5" s="704"/>
      <c r="K5" s="704"/>
      <c r="L5" s="704"/>
      <c r="M5" s="704"/>
      <c r="N5" s="704"/>
      <c r="O5" s="704"/>
      <c r="P5" s="704"/>
      <c r="Q5" s="704"/>
      <c r="R5" s="704"/>
      <c r="S5" s="704"/>
      <c r="T5" s="704"/>
      <c r="U5" s="704"/>
      <c r="V5" s="704"/>
      <c r="W5" s="704"/>
      <c r="X5" s="704"/>
      <c r="Y5" s="704"/>
      <c r="Z5" s="704"/>
      <c r="AA5" s="704"/>
      <c r="AB5" s="704"/>
      <c r="AC5" s="704"/>
      <c r="AD5" s="704"/>
      <c r="AE5" s="704"/>
      <c r="AF5" s="704"/>
      <c r="AG5" s="704"/>
      <c r="AH5" s="704"/>
      <c r="AI5" s="704"/>
      <c r="AJ5" s="704"/>
      <c r="AK5" s="704"/>
      <c r="AL5" s="704"/>
      <c r="AM5" s="704"/>
      <c r="AN5" s="704"/>
      <c r="AO5" s="704"/>
      <c r="AP5" s="704"/>
      <c r="AQ5" s="704"/>
      <c r="AR5" s="704"/>
      <c r="AS5" s="704"/>
      <c r="AT5" s="704"/>
      <c r="AU5" s="704"/>
      <c r="AV5" s="704"/>
      <c r="AW5" s="704"/>
      <c r="AX5" s="704"/>
      <c r="AY5" s="704"/>
      <c r="AZ5" s="704"/>
      <c r="BA5" s="704"/>
      <c r="BB5" s="704"/>
      <c r="BC5" s="704"/>
      <c r="BD5" s="704"/>
      <c r="BE5" s="705"/>
      <c r="BF5" s="701"/>
      <c r="BG5" s="695"/>
    </row>
    <row r="6" spans="1:59">
      <c r="A6" s="692"/>
      <c r="B6" s="692"/>
      <c r="C6" s="709"/>
      <c r="D6" s="709"/>
      <c r="E6" s="18">
        <v>1</v>
      </c>
      <c r="F6" s="18">
        <v>2</v>
      </c>
      <c r="G6" s="18">
        <v>3</v>
      </c>
      <c r="H6" s="18">
        <v>4</v>
      </c>
      <c r="I6" s="18">
        <v>5</v>
      </c>
      <c r="J6" s="18">
        <v>6</v>
      </c>
      <c r="K6" s="18">
        <v>7</v>
      </c>
      <c r="L6" s="549">
        <v>8</v>
      </c>
      <c r="M6" s="549">
        <v>9</v>
      </c>
      <c r="N6" s="549">
        <v>10</v>
      </c>
      <c r="O6" s="549">
        <v>11</v>
      </c>
      <c r="P6" s="549">
        <v>12</v>
      </c>
      <c r="Q6" s="549">
        <v>13</v>
      </c>
      <c r="R6" s="549">
        <v>14</v>
      </c>
      <c r="S6" s="549">
        <v>15</v>
      </c>
      <c r="T6" s="549">
        <v>16</v>
      </c>
      <c r="U6" s="549">
        <v>17</v>
      </c>
      <c r="V6" s="711">
        <v>18</v>
      </c>
      <c r="W6" s="712"/>
      <c r="X6" s="549">
        <v>19</v>
      </c>
      <c r="Y6" s="549">
        <v>20</v>
      </c>
      <c r="Z6" s="549">
        <v>21</v>
      </c>
      <c r="AA6" s="549">
        <v>22</v>
      </c>
      <c r="AB6" s="549">
        <v>23</v>
      </c>
      <c r="AC6" s="549">
        <v>24</v>
      </c>
      <c r="AD6" s="549">
        <v>25</v>
      </c>
      <c r="AE6" s="549">
        <v>26</v>
      </c>
      <c r="AF6" s="549">
        <v>27</v>
      </c>
      <c r="AG6" s="549">
        <v>28</v>
      </c>
      <c r="AH6" s="549">
        <v>29</v>
      </c>
      <c r="AI6" s="549">
        <v>30</v>
      </c>
      <c r="AJ6" s="549">
        <v>31</v>
      </c>
      <c r="AK6" s="549">
        <v>32</v>
      </c>
      <c r="AL6" s="549">
        <v>33</v>
      </c>
      <c r="AM6" s="549">
        <v>34</v>
      </c>
      <c r="AN6" s="549">
        <v>35</v>
      </c>
      <c r="AO6" s="549">
        <v>36</v>
      </c>
      <c r="AP6" s="549">
        <v>37</v>
      </c>
      <c r="AQ6" s="549">
        <v>38</v>
      </c>
      <c r="AR6" s="549">
        <v>39</v>
      </c>
      <c r="AS6" s="549">
        <v>40</v>
      </c>
      <c r="AT6" s="549">
        <v>41</v>
      </c>
      <c r="AU6" s="549">
        <v>42</v>
      </c>
      <c r="AV6" s="549">
        <v>43</v>
      </c>
      <c r="AW6" s="22">
        <v>44</v>
      </c>
      <c r="AX6" s="22">
        <v>45</v>
      </c>
      <c r="AY6" s="22">
        <v>46</v>
      </c>
      <c r="AZ6" s="22">
        <v>47</v>
      </c>
      <c r="BA6" s="22">
        <v>48</v>
      </c>
      <c r="BB6" s="22">
        <v>49</v>
      </c>
      <c r="BC6" s="22">
        <v>50</v>
      </c>
      <c r="BD6" s="22">
        <v>51</v>
      </c>
      <c r="BE6" s="22">
        <v>52</v>
      </c>
      <c r="BF6" s="701"/>
      <c r="BG6" s="695"/>
    </row>
    <row r="7" spans="1:59" ht="13.5" thickBot="1">
      <c r="A7" s="693"/>
      <c r="B7" s="693"/>
      <c r="C7" s="710"/>
      <c r="D7" s="710"/>
      <c r="E7" s="49" t="s">
        <v>198</v>
      </c>
      <c r="F7" s="49" t="s">
        <v>199</v>
      </c>
      <c r="G7" s="49" t="s">
        <v>198</v>
      </c>
      <c r="H7" s="49" t="s">
        <v>199</v>
      </c>
      <c r="I7" s="49" t="s">
        <v>198</v>
      </c>
      <c r="J7" s="49" t="s">
        <v>199</v>
      </c>
      <c r="K7" s="49" t="s">
        <v>198</v>
      </c>
      <c r="L7" s="551" t="s">
        <v>199</v>
      </c>
      <c r="M7" s="551" t="s">
        <v>198</v>
      </c>
      <c r="N7" s="551" t="s">
        <v>199</v>
      </c>
      <c r="O7" s="551" t="s">
        <v>198</v>
      </c>
      <c r="P7" s="551" t="s">
        <v>199</v>
      </c>
      <c r="Q7" s="551" t="s">
        <v>198</v>
      </c>
      <c r="R7" s="551" t="s">
        <v>199</v>
      </c>
      <c r="S7" s="551" t="s">
        <v>198</v>
      </c>
      <c r="T7" s="551" t="s">
        <v>199</v>
      </c>
      <c r="U7" s="824" t="s">
        <v>198</v>
      </c>
      <c r="V7" s="697" t="s">
        <v>199</v>
      </c>
      <c r="W7" s="698"/>
      <c r="X7" s="23" t="s">
        <v>198</v>
      </c>
      <c r="Y7" s="551" t="s">
        <v>199</v>
      </c>
      <c r="Z7" s="551" t="s">
        <v>198</v>
      </c>
      <c r="AA7" s="551" t="s">
        <v>199</v>
      </c>
      <c r="AB7" s="551" t="s">
        <v>198</v>
      </c>
      <c r="AC7" s="551" t="s">
        <v>199</v>
      </c>
      <c r="AD7" s="551" t="s">
        <v>198</v>
      </c>
      <c r="AE7" s="551" t="s">
        <v>199</v>
      </c>
      <c r="AF7" s="551" t="s">
        <v>198</v>
      </c>
      <c r="AG7" s="551" t="s">
        <v>199</v>
      </c>
      <c r="AH7" s="551" t="s">
        <v>198</v>
      </c>
      <c r="AI7" s="551" t="s">
        <v>199</v>
      </c>
      <c r="AJ7" s="551" t="s">
        <v>198</v>
      </c>
      <c r="AK7" s="551" t="s">
        <v>199</v>
      </c>
      <c r="AL7" s="551" t="s">
        <v>198</v>
      </c>
      <c r="AM7" s="551" t="s">
        <v>199</v>
      </c>
      <c r="AN7" s="551" t="s">
        <v>198</v>
      </c>
      <c r="AO7" s="551" t="s">
        <v>199</v>
      </c>
      <c r="AP7" s="551" t="s">
        <v>198</v>
      </c>
      <c r="AQ7" s="551" t="s">
        <v>199</v>
      </c>
      <c r="AR7" s="551" t="s">
        <v>198</v>
      </c>
      <c r="AS7" s="551" t="s">
        <v>199</v>
      </c>
      <c r="AT7" s="551" t="s">
        <v>198</v>
      </c>
      <c r="AU7" s="551" t="s">
        <v>199</v>
      </c>
      <c r="AV7" s="551" t="s">
        <v>198</v>
      </c>
      <c r="AW7" s="23" t="s">
        <v>199</v>
      </c>
      <c r="AX7" s="23" t="s">
        <v>198</v>
      </c>
      <c r="AY7" s="23" t="s">
        <v>199</v>
      </c>
      <c r="AZ7" s="23" t="s">
        <v>198</v>
      </c>
      <c r="BA7" s="23" t="s">
        <v>199</v>
      </c>
      <c r="BB7" s="23" t="s">
        <v>198</v>
      </c>
      <c r="BC7" s="23" t="s">
        <v>199</v>
      </c>
      <c r="BD7" s="23" t="s">
        <v>198</v>
      </c>
      <c r="BE7" s="23" t="s">
        <v>199</v>
      </c>
      <c r="BF7" s="702"/>
      <c r="BG7" s="696"/>
    </row>
    <row r="8" spans="1:59" ht="13.5" thickTop="1">
      <c r="A8" s="825" t="s">
        <v>18</v>
      </c>
      <c r="B8" s="826" t="s">
        <v>336</v>
      </c>
      <c r="C8" s="827" t="s">
        <v>20</v>
      </c>
      <c r="D8" s="71" t="s">
        <v>21</v>
      </c>
      <c r="E8" s="828"/>
      <c r="F8" s="828"/>
      <c r="G8" s="828"/>
      <c r="H8" s="828"/>
      <c r="I8" s="828"/>
      <c r="J8" s="828"/>
      <c r="K8" s="828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828"/>
      <c r="X8" s="828"/>
      <c r="Y8" s="71"/>
      <c r="Z8" s="71"/>
      <c r="AA8" s="71"/>
      <c r="AB8" s="71"/>
      <c r="AC8" s="71"/>
      <c r="AD8" s="71"/>
      <c r="AE8" s="71"/>
      <c r="AF8" s="71"/>
      <c r="AG8" s="71"/>
      <c r="AH8" s="828"/>
      <c r="AI8" s="828"/>
      <c r="AJ8" s="828"/>
      <c r="AK8" s="828"/>
      <c r="AL8" s="71"/>
      <c r="AM8" s="828"/>
      <c r="AN8" s="828"/>
      <c r="AO8" s="828"/>
      <c r="AP8" s="828"/>
      <c r="AQ8" s="828"/>
      <c r="AR8" s="75"/>
      <c r="AS8" s="828"/>
      <c r="AT8" s="828"/>
      <c r="AU8" s="828"/>
      <c r="AV8" s="828"/>
      <c r="AW8" s="828"/>
      <c r="AX8" s="828"/>
      <c r="AY8" s="828"/>
      <c r="AZ8" s="828"/>
      <c r="BA8" s="828"/>
      <c r="BB8" s="828"/>
      <c r="BC8" s="828"/>
      <c r="BD8" s="828"/>
      <c r="BE8" s="71"/>
      <c r="BF8" s="828">
        <f>SUM(E8:BE8)</f>
        <v>0</v>
      </c>
      <c r="BG8" s="77"/>
    </row>
    <row r="9" spans="1:59" ht="13.5" thickBot="1">
      <c r="A9" s="829"/>
      <c r="B9" s="670"/>
      <c r="C9" s="707"/>
      <c r="D9" s="47" t="s">
        <v>22</v>
      </c>
      <c r="E9" s="40"/>
      <c r="F9" s="40"/>
      <c r="G9" s="40"/>
      <c r="H9" s="40"/>
      <c r="I9" s="40"/>
      <c r="J9" s="40"/>
      <c r="K9" s="40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0"/>
      <c r="X9" s="40"/>
      <c r="Y9" s="47"/>
      <c r="Z9" s="47"/>
      <c r="AA9" s="47"/>
      <c r="AB9" s="47"/>
      <c r="AC9" s="47"/>
      <c r="AD9" s="47"/>
      <c r="AE9" s="47"/>
      <c r="AF9" s="47"/>
      <c r="AG9" s="47"/>
      <c r="AH9" s="40"/>
      <c r="AI9" s="40"/>
      <c r="AJ9" s="40"/>
      <c r="AK9" s="40"/>
      <c r="AL9" s="47"/>
      <c r="AM9" s="40"/>
      <c r="AN9" s="40"/>
      <c r="AO9" s="40"/>
      <c r="AP9" s="40"/>
      <c r="AQ9" s="40"/>
      <c r="AR9" s="48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7"/>
      <c r="BF9" s="40"/>
      <c r="BG9" s="78">
        <f>SUM(F9:BF9)</f>
        <v>0</v>
      </c>
    </row>
    <row r="10" spans="1:59">
      <c r="A10" s="829"/>
      <c r="B10" s="657" t="s">
        <v>157</v>
      </c>
      <c r="C10" s="681" t="s">
        <v>133</v>
      </c>
      <c r="D10" s="45" t="s">
        <v>21</v>
      </c>
      <c r="E10" s="46">
        <f>SUM(E12,E14,E16,E18,E20,E22,T24,E26,E28)</f>
        <v>25</v>
      </c>
      <c r="F10" s="46">
        <f>SUM(F12,F14,F16,U18,F20,F22,U24,F26,F28)</f>
        <v>24</v>
      </c>
      <c r="G10" s="46">
        <f t="shared" ref="G10:S10" si="0">SUM(G12,G14,G16,G18,G20,G22,G24,G26,G28)</f>
        <v>25</v>
      </c>
      <c r="H10" s="46">
        <f t="shared" si="0"/>
        <v>24</v>
      </c>
      <c r="I10" s="46">
        <f t="shared" si="0"/>
        <v>25</v>
      </c>
      <c r="J10" s="46">
        <f t="shared" si="0"/>
        <v>24</v>
      </c>
      <c r="K10" s="46">
        <f t="shared" si="0"/>
        <v>25</v>
      </c>
      <c r="L10" s="46">
        <f t="shared" si="0"/>
        <v>24</v>
      </c>
      <c r="M10" s="46">
        <f t="shared" si="0"/>
        <v>25</v>
      </c>
      <c r="N10" s="46">
        <f t="shared" si="0"/>
        <v>24</v>
      </c>
      <c r="O10" s="46">
        <f t="shared" si="0"/>
        <v>25</v>
      </c>
      <c r="P10" s="46">
        <f t="shared" si="0"/>
        <v>23</v>
      </c>
      <c r="Q10" s="46">
        <f t="shared" si="0"/>
        <v>25</v>
      </c>
      <c r="R10" s="46">
        <f>SUM(R12:R33)</f>
        <v>23</v>
      </c>
      <c r="S10" s="46">
        <f t="shared" si="0"/>
        <v>25</v>
      </c>
      <c r="T10" s="46">
        <f>SUM(U12:U33)</f>
        <v>25</v>
      </c>
      <c r="U10" s="830">
        <f>SUM(U12:U33)</f>
        <v>25</v>
      </c>
      <c r="V10" s="32"/>
      <c r="W10" s="31"/>
      <c r="X10" s="31"/>
      <c r="Y10" s="46">
        <f>SUM(Y12,Y14,Y16,Y18,Y20,Y22,Y24,Y26,Y28,Y30,Y32)</f>
        <v>22</v>
      </c>
      <c r="Z10" s="46">
        <f t="shared" ref="Z10:AT10" si="1">SUM(Z12,Z14,Z16,Z18,Z20,Z22,Z24,Z26,Z28,Z30,Z32)</f>
        <v>23</v>
      </c>
      <c r="AA10" s="46">
        <f t="shared" si="1"/>
        <v>22</v>
      </c>
      <c r="AB10" s="46">
        <f t="shared" si="1"/>
        <v>23</v>
      </c>
      <c r="AC10" s="46">
        <f t="shared" si="1"/>
        <v>21</v>
      </c>
      <c r="AD10" s="46">
        <f t="shared" si="1"/>
        <v>23</v>
      </c>
      <c r="AE10" s="46">
        <f t="shared" si="1"/>
        <v>21</v>
      </c>
      <c r="AF10" s="46">
        <f t="shared" si="1"/>
        <v>23</v>
      </c>
      <c r="AG10" s="46">
        <f t="shared" si="1"/>
        <v>21</v>
      </c>
      <c r="AH10" s="46">
        <f t="shared" si="1"/>
        <v>25</v>
      </c>
      <c r="AI10" s="46">
        <f t="shared" si="1"/>
        <v>21</v>
      </c>
      <c r="AJ10" s="46">
        <f t="shared" si="1"/>
        <v>25</v>
      </c>
      <c r="AK10" s="46">
        <f t="shared" si="1"/>
        <v>24</v>
      </c>
      <c r="AL10" s="46">
        <f t="shared" si="1"/>
        <v>25</v>
      </c>
      <c r="AM10" s="46">
        <f t="shared" si="1"/>
        <v>23</v>
      </c>
      <c r="AN10" s="46">
        <f t="shared" si="1"/>
        <v>25</v>
      </c>
      <c r="AO10" s="46">
        <f t="shared" si="1"/>
        <v>24</v>
      </c>
      <c r="AP10" s="46">
        <f t="shared" si="1"/>
        <v>25</v>
      </c>
      <c r="AQ10" s="46">
        <f t="shared" si="1"/>
        <v>24</v>
      </c>
      <c r="AR10" s="46">
        <f t="shared" si="1"/>
        <v>24</v>
      </c>
      <c r="AS10" s="46">
        <f t="shared" si="1"/>
        <v>23</v>
      </c>
      <c r="AT10" s="46">
        <f t="shared" si="1"/>
        <v>21</v>
      </c>
      <c r="AU10" s="831">
        <f t="shared" ref="Y10:BQ11" si="2">SUM(AU12,AU14,AU16,AU18,AU20,AU22,AU24,AU26,AU28)</f>
        <v>0</v>
      </c>
      <c r="AV10" s="30"/>
      <c r="AW10" s="31"/>
      <c r="AX10" s="31"/>
      <c r="AY10" s="31"/>
      <c r="AZ10" s="31"/>
      <c r="BA10" s="31"/>
      <c r="BB10" s="31"/>
      <c r="BC10" s="31"/>
      <c r="BD10" s="31"/>
      <c r="BE10" s="832"/>
      <c r="BF10" s="494">
        <f>SUM(E10:T10,Y10:AU10)</f>
        <v>899</v>
      </c>
      <c r="BG10" s="79"/>
    </row>
    <row r="11" spans="1:59" ht="14.25" thickBot="1">
      <c r="A11" s="829"/>
      <c r="B11" s="833"/>
      <c r="C11" s="834"/>
      <c r="D11" s="47" t="s">
        <v>22</v>
      </c>
      <c r="E11" s="60">
        <f>SUM(E13,E15,E17,E19,E21,E23,E25,E27,E29)</f>
        <v>0</v>
      </c>
      <c r="F11" s="60">
        <f t="shared" ref="F11:T11" si="3">SUM(F13,F15,F17,F19,F21,F23,F25,F27,F29)</f>
        <v>0</v>
      </c>
      <c r="G11" s="60">
        <f t="shared" si="3"/>
        <v>0</v>
      </c>
      <c r="H11" s="60">
        <f t="shared" si="3"/>
        <v>0</v>
      </c>
      <c r="I11" s="60">
        <f t="shared" si="3"/>
        <v>0</v>
      </c>
      <c r="J11" s="60">
        <f t="shared" si="3"/>
        <v>0</v>
      </c>
      <c r="K11" s="60">
        <f t="shared" si="3"/>
        <v>0</v>
      </c>
      <c r="L11" s="60">
        <f t="shared" si="3"/>
        <v>0</v>
      </c>
      <c r="M11" s="60">
        <f t="shared" si="3"/>
        <v>0</v>
      </c>
      <c r="N11" s="60">
        <f t="shared" si="3"/>
        <v>0</v>
      </c>
      <c r="O11" s="60">
        <f t="shared" si="3"/>
        <v>0</v>
      </c>
      <c r="P11" s="60">
        <f t="shared" si="3"/>
        <v>0</v>
      </c>
      <c r="Q11" s="60">
        <f t="shared" si="3"/>
        <v>0</v>
      </c>
      <c r="R11" s="60">
        <f t="shared" si="3"/>
        <v>0</v>
      </c>
      <c r="S11" s="60">
        <f t="shared" si="3"/>
        <v>0</v>
      </c>
      <c r="T11" s="60">
        <f t="shared" si="3"/>
        <v>0</v>
      </c>
      <c r="U11" s="305"/>
      <c r="V11" s="37"/>
      <c r="W11" s="39"/>
      <c r="X11" s="39"/>
      <c r="Y11" s="54">
        <f t="shared" si="2"/>
        <v>0</v>
      </c>
      <c r="Z11" s="54">
        <f t="shared" si="2"/>
        <v>0</v>
      </c>
      <c r="AA11" s="54">
        <f t="shared" si="2"/>
        <v>0</v>
      </c>
      <c r="AB11" s="54">
        <f t="shared" si="2"/>
        <v>0</v>
      </c>
      <c r="AC11" s="54">
        <f t="shared" si="2"/>
        <v>0</v>
      </c>
      <c r="AD11" s="54">
        <f t="shared" si="2"/>
        <v>0</v>
      </c>
      <c r="AE11" s="54">
        <f t="shared" si="2"/>
        <v>0</v>
      </c>
      <c r="AF11" s="54">
        <f t="shared" si="2"/>
        <v>0</v>
      </c>
      <c r="AG11" s="54">
        <f t="shared" si="2"/>
        <v>0</v>
      </c>
      <c r="AH11" s="54">
        <f t="shared" si="2"/>
        <v>0</v>
      </c>
      <c r="AI11" s="54">
        <f t="shared" si="2"/>
        <v>0</v>
      </c>
      <c r="AJ11" s="54">
        <f t="shared" si="2"/>
        <v>0</v>
      </c>
      <c r="AK11" s="54">
        <f t="shared" si="2"/>
        <v>0</v>
      </c>
      <c r="AL11" s="54">
        <f t="shared" si="2"/>
        <v>0</v>
      </c>
      <c r="AM11" s="54">
        <f t="shared" si="2"/>
        <v>0</v>
      </c>
      <c r="AN11" s="54">
        <f t="shared" si="2"/>
        <v>0</v>
      </c>
      <c r="AO11" s="54">
        <f t="shared" si="2"/>
        <v>0</v>
      </c>
      <c r="AP11" s="54">
        <f t="shared" si="2"/>
        <v>0</v>
      </c>
      <c r="AQ11" s="54">
        <f t="shared" si="2"/>
        <v>0</v>
      </c>
      <c r="AR11" s="54">
        <f t="shared" si="2"/>
        <v>0</v>
      </c>
      <c r="AS11" s="54">
        <f t="shared" si="2"/>
        <v>0</v>
      </c>
      <c r="AT11" s="54">
        <f t="shared" si="2"/>
        <v>0</v>
      </c>
      <c r="AU11" s="835">
        <f t="shared" si="2"/>
        <v>0</v>
      </c>
      <c r="AV11" s="38"/>
      <c r="AW11" s="39"/>
      <c r="AX11" s="39"/>
      <c r="AY11" s="39"/>
      <c r="AZ11" s="39"/>
      <c r="BA11" s="39"/>
      <c r="BB11" s="39"/>
      <c r="BC11" s="39"/>
      <c r="BD11" s="39"/>
      <c r="BE11" s="836"/>
      <c r="BF11" s="495"/>
      <c r="BG11" s="80">
        <f>SUM(BG13,BG15,BG17,BG19,BG21,BG23,BG25,BG27,BG29)</f>
        <v>0</v>
      </c>
    </row>
    <row r="12" spans="1:59">
      <c r="A12" s="829"/>
      <c r="B12" s="569" t="s">
        <v>134</v>
      </c>
      <c r="C12" s="571" t="s">
        <v>72</v>
      </c>
      <c r="D12" s="28" t="s">
        <v>21</v>
      </c>
      <c r="E12" s="29">
        <v>2</v>
      </c>
      <c r="F12" s="29">
        <v>3</v>
      </c>
      <c r="G12" s="29">
        <v>2</v>
      </c>
      <c r="H12" s="29">
        <v>3</v>
      </c>
      <c r="I12" s="29">
        <v>2</v>
      </c>
      <c r="J12" s="29">
        <v>3</v>
      </c>
      <c r="K12" s="29">
        <v>2</v>
      </c>
      <c r="L12" s="29">
        <v>3</v>
      </c>
      <c r="M12" s="29">
        <v>2</v>
      </c>
      <c r="N12" s="29">
        <v>3</v>
      </c>
      <c r="O12" s="29">
        <v>2</v>
      </c>
      <c r="P12" s="29">
        <v>3</v>
      </c>
      <c r="Q12" s="29">
        <v>2</v>
      </c>
      <c r="R12" s="29">
        <v>3</v>
      </c>
      <c r="S12" s="29">
        <v>2</v>
      </c>
      <c r="T12" s="29">
        <v>3</v>
      </c>
      <c r="U12" s="512">
        <v>2</v>
      </c>
      <c r="V12" s="31">
        <f>SUM(E12:U12)</f>
        <v>42</v>
      </c>
      <c r="W12" s="31"/>
      <c r="X12" s="31"/>
      <c r="Y12" s="29">
        <v>2</v>
      </c>
      <c r="Z12" s="29">
        <v>3</v>
      </c>
      <c r="AA12" s="29">
        <v>2</v>
      </c>
      <c r="AB12" s="29">
        <v>3</v>
      </c>
      <c r="AC12" s="29">
        <v>2</v>
      </c>
      <c r="AD12" s="29">
        <v>3</v>
      </c>
      <c r="AE12" s="29">
        <v>2</v>
      </c>
      <c r="AF12" s="29">
        <v>3</v>
      </c>
      <c r="AG12" s="29">
        <v>2</v>
      </c>
      <c r="AH12" s="29">
        <v>3</v>
      </c>
      <c r="AI12" s="29">
        <v>2</v>
      </c>
      <c r="AJ12" s="29">
        <v>3</v>
      </c>
      <c r="AK12" s="29">
        <v>2</v>
      </c>
      <c r="AL12" s="29">
        <v>3</v>
      </c>
      <c r="AM12" s="29">
        <v>2</v>
      </c>
      <c r="AN12" s="29">
        <v>3</v>
      </c>
      <c r="AO12" s="29">
        <v>2</v>
      </c>
      <c r="AP12" s="29">
        <v>3</v>
      </c>
      <c r="AQ12" s="29">
        <v>2</v>
      </c>
      <c r="AR12" s="29">
        <v>3</v>
      </c>
      <c r="AS12" s="29">
        <v>2</v>
      </c>
      <c r="AT12" s="29">
        <v>2</v>
      </c>
      <c r="AU12" s="837"/>
      <c r="AV12" s="30"/>
      <c r="AW12" s="31">
        <f>SUM(Y12:AU12)</f>
        <v>54</v>
      </c>
      <c r="AX12" s="31"/>
      <c r="AY12" s="31"/>
      <c r="AZ12" s="31"/>
      <c r="BA12" s="31"/>
      <c r="BB12" s="31"/>
      <c r="BC12" s="31"/>
      <c r="BD12" s="31"/>
      <c r="BE12" s="832"/>
      <c r="BF12" s="838">
        <f>SUM(E12:T12,Y12:AU12)</f>
        <v>94</v>
      </c>
      <c r="BG12" s="79"/>
    </row>
    <row r="13" spans="1:59" ht="13.5" thickBot="1">
      <c r="A13" s="829"/>
      <c r="B13" s="570"/>
      <c r="C13" s="572"/>
      <c r="D13" s="550" t="s">
        <v>22</v>
      </c>
      <c r="E13" s="57"/>
      <c r="F13" s="57"/>
      <c r="G13" s="57"/>
      <c r="H13" s="57"/>
      <c r="I13" s="57"/>
      <c r="J13" s="57"/>
      <c r="K13" s="57"/>
      <c r="L13" s="58"/>
      <c r="M13" s="58"/>
      <c r="N13" s="58"/>
      <c r="O13" s="58"/>
      <c r="P13" s="58"/>
      <c r="Q13" s="58"/>
      <c r="R13" s="58"/>
      <c r="S13" s="58"/>
      <c r="T13" s="58"/>
      <c r="U13" s="314"/>
      <c r="V13" s="37"/>
      <c r="W13" s="37"/>
      <c r="X13" s="37"/>
      <c r="Y13" s="58"/>
      <c r="Z13" s="58"/>
      <c r="AA13" s="58"/>
      <c r="AB13" s="58"/>
      <c r="AC13" s="58"/>
      <c r="AD13" s="58"/>
      <c r="AE13" s="58"/>
      <c r="AF13" s="58"/>
      <c r="AG13" s="58"/>
      <c r="AH13" s="57"/>
      <c r="AI13" s="57"/>
      <c r="AJ13" s="57"/>
      <c r="AK13" s="57"/>
      <c r="AL13" s="58"/>
      <c r="AM13" s="57"/>
      <c r="AN13" s="57"/>
      <c r="AO13" s="57"/>
      <c r="AP13" s="57"/>
      <c r="AQ13" s="57"/>
      <c r="AR13" s="57"/>
      <c r="AS13" s="57"/>
      <c r="AT13" s="57"/>
      <c r="AU13" s="839"/>
      <c r="AV13" s="38"/>
      <c r="AW13" s="39"/>
      <c r="AX13" s="39"/>
      <c r="AY13" s="39"/>
      <c r="AZ13" s="39"/>
      <c r="BA13" s="39"/>
      <c r="BB13" s="39"/>
      <c r="BC13" s="39"/>
      <c r="BD13" s="39"/>
      <c r="BE13" s="836"/>
      <c r="BF13" s="495"/>
      <c r="BG13" s="81">
        <f>SUM(E13:T13,Y13:AU13)</f>
        <v>0</v>
      </c>
    </row>
    <row r="14" spans="1:59">
      <c r="A14" s="829"/>
      <c r="B14" s="569" t="s">
        <v>136</v>
      </c>
      <c r="C14" s="571" t="s">
        <v>135</v>
      </c>
      <c r="D14" s="28" t="s">
        <v>21</v>
      </c>
      <c r="E14" s="29">
        <v>3</v>
      </c>
      <c r="F14" s="29">
        <v>3</v>
      </c>
      <c r="G14" s="29">
        <v>3</v>
      </c>
      <c r="H14" s="29">
        <v>3</v>
      </c>
      <c r="I14" s="29">
        <v>3</v>
      </c>
      <c r="J14" s="29">
        <v>3</v>
      </c>
      <c r="K14" s="29">
        <v>3</v>
      </c>
      <c r="L14" s="29">
        <v>3</v>
      </c>
      <c r="M14" s="29">
        <v>3</v>
      </c>
      <c r="N14" s="29">
        <v>3</v>
      </c>
      <c r="O14" s="29">
        <v>3</v>
      </c>
      <c r="P14" s="29">
        <v>3</v>
      </c>
      <c r="Q14" s="29">
        <v>3</v>
      </c>
      <c r="R14" s="29">
        <v>3</v>
      </c>
      <c r="S14" s="29">
        <v>3</v>
      </c>
      <c r="T14" s="29">
        <v>3</v>
      </c>
      <c r="U14" s="512">
        <v>3</v>
      </c>
      <c r="V14" s="31">
        <f>SUM(E14:U14)</f>
        <v>51</v>
      </c>
      <c r="W14" s="31"/>
      <c r="X14" s="31"/>
      <c r="Y14" s="138">
        <v>2</v>
      </c>
      <c r="Z14" s="29">
        <v>4</v>
      </c>
      <c r="AA14" s="29">
        <v>2</v>
      </c>
      <c r="AB14" s="29">
        <v>4</v>
      </c>
      <c r="AC14" s="29">
        <v>2</v>
      </c>
      <c r="AD14" s="29">
        <v>4</v>
      </c>
      <c r="AE14" s="29">
        <v>2</v>
      </c>
      <c r="AF14" s="29">
        <v>4</v>
      </c>
      <c r="AG14" s="29">
        <v>2</v>
      </c>
      <c r="AH14" s="29">
        <v>4</v>
      </c>
      <c r="AI14" s="29">
        <v>2</v>
      </c>
      <c r="AJ14" s="29">
        <v>4</v>
      </c>
      <c r="AK14" s="29">
        <v>2</v>
      </c>
      <c r="AL14" s="29">
        <v>4</v>
      </c>
      <c r="AM14" s="29">
        <v>2</v>
      </c>
      <c r="AN14" s="29">
        <v>4</v>
      </c>
      <c r="AO14" s="29">
        <v>2</v>
      </c>
      <c r="AP14" s="29">
        <v>4</v>
      </c>
      <c r="AQ14" s="29">
        <v>2</v>
      </c>
      <c r="AR14" s="29">
        <v>4</v>
      </c>
      <c r="AS14" s="29">
        <v>2</v>
      </c>
      <c r="AT14" s="29">
        <v>4</v>
      </c>
      <c r="AU14" s="837"/>
      <c r="AV14" s="30"/>
      <c r="AW14" s="31">
        <f>SUM(Y14:AT14)</f>
        <v>66</v>
      </c>
      <c r="AX14" s="31"/>
      <c r="AY14" s="31"/>
      <c r="AZ14" s="31"/>
      <c r="BA14" s="31"/>
      <c r="BB14" s="31"/>
      <c r="BC14" s="31"/>
      <c r="BD14" s="31"/>
      <c r="BE14" s="832"/>
      <c r="BF14" s="838">
        <f>SUM(E14:BE14)</f>
        <v>234</v>
      </c>
      <c r="BG14" s="79"/>
    </row>
    <row r="15" spans="1:59" ht="13.5" thickBot="1">
      <c r="A15" s="829"/>
      <c r="B15" s="570"/>
      <c r="C15" s="572"/>
      <c r="D15" s="550" t="s">
        <v>22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840"/>
      <c r="V15" s="43"/>
      <c r="W15" s="43"/>
      <c r="X15" s="43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841"/>
      <c r="AV15" s="38"/>
      <c r="AW15" s="39"/>
      <c r="AX15" s="39"/>
      <c r="AY15" s="39"/>
      <c r="AZ15" s="39"/>
      <c r="BA15" s="39"/>
      <c r="BB15" s="39"/>
      <c r="BC15" s="39"/>
      <c r="BD15" s="39"/>
      <c r="BE15" s="836"/>
      <c r="BF15" s="495"/>
      <c r="BG15" s="81">
        <f>SUM(E15:T15,Y15:AU15)</f>
        <v>0</v>
      </c>
    </row>
    <row r="16" spans="1:59">
      <c r="A16" s="829"/>
      <c r="B16" s="569" t="s">
        <v>137</v>
      </c>
      <c r="C16" s="571" t="s">
        <v>74</v>
      </c>
      <c r="D16" s="28" t="s">
        <v>21</v>
      </c>
      <c r="E16" s="29">
        <v>4</v>
      </c>
      <c r="F16" s="29">
        <v>3</v>
      </c>
      <c r="G16" s="29">
        <v>4</v>
      </c>
      <c r="H16" s="29">
        <v>3</v>
      </c>
      <c r="I16" s="29">
        <v>4</v>
      </c>
      <c r="J16" s="29">
        <v>3</v>
      </c>
      <c r="K16" s="29">
        <v>4</v>
      </c>
      <c r="L16" s="29">
        <v>3</v>
      </c>
      <c r="M16" s="29">
        <v>4</v>
      </c>
      <c r="N16" s="29">
        <v>3</v>
      </c>
      <c r="O16" s="29">
        <v>4</v>
      </c>
      <c r="P16" s="29">
        <v>2</v>
      </c>
      <c r="Q16" s="29">
        <v>4</v>
      </c>
      <c r="R16" s="29">
        <v>2</v>
      </c>
      <c r="S16" s="29">
        <v>4</v>
      </c>
      <c r="T16" s="29">
        <v>3</v>
      </c>
      <c r="U16" s="830">
        <v>3</v>
      </c>
      <c r="V16" s="32">
        <f>SUM(E16:U16)</f>
        <v>57</v>
      </c>
      <c r="W16" s="32"/>
      <c r="X16" s="32"/>
      <c r="Y16" s="28">
        <v>3</v>
      </c>
      <c r="Z16" s="28">
        <v>2</v>
      </c>
      <c r="AA16" s="28">
        <v>3</v>
      </c>
      <c r="AB16" s="28">
        <v>2</v>
      </c>
      <c r="AC16" s="28">
        <v>3</v>
      </c>
      <c r="AD16" s="28">
        <v>2</v>
      </c>
      <c r="AE16" s="28">
        <v>3</v>
      </c>
      <c r="AF16" s="28">
        <v>2</v>
      </c>
      <c r="AG16" s="28">
        <v>3</v>
      </c>
      <c r="AH16" s="29">
        <v>2</v>
      </c>
      <c r="AI16" s="29">
        <v>3</v>
      </c>
      <c r="AJ16" s="29">
        <v>2</v>
      </c>
      <c r="AK16" s="29">
        <v>4</v>
      </c>
      <c r="AL16" s="28">
        <v>2</v>
      </c>
      <c r="AM16" s="29">
        <v>4</v>
      </c>
      <c r="AN16" s="29">
        <v>2</v>
      </c>
      <c r="AO16" s="29">
        <v>4</v>
      </c>
      <c r="AP16" s="29">
        <v>2</v>
      </c>
      <c r="AQ16" s="29">
        <v>4</v>
      </c>
      <c r="AR16" s="29">
        <v>2</v>
      </c>
      <c r="AS16" s="29">
        <v>4</v>
      </c>
      <c r="AT16" s="29">
        <v>2</v>
      </c>
      <c r="AU16" s="837"/>
      <c r="AV16" s="30"/>
      <c r="AW16" s="31">
        <f>SUM(Y16:AT16)</f>
        <v>60</v>
      </c>
      <c r="AX16" s="31"/>
      <c r="AY16" s="31"/>
      <c r="AZ16" s="31"/>
      <c r="BA16" s="31"/>
      <c r="BB16" s="31"/>
      <c r="BC16" s="31"/>
      <c r="BD16" s="31"/>
      <c r="BE16" s="832"/>
      <c r="BF16" s="838">
        <f>SUM(E16:BE16)</f>
        <v>234</v>
      </c>
      <c r="BG16" s="79"/>
    </row>
    <row r="17" spans="1:61" ht="13.5" thickBot="1">
      <c r="A17" s="829"/>
      <c r="B17" s="570"/>
      <c r="C17" s="572"/>
      <c r="D17" s="550" t="s">
        <v>22</v>
      </c>
      <c r="E17" s="57"/>
      <c r="F17" s="57"/>
      <c r="G17" s="57"/>
      <c r="H17" s="57"/>
      <c r="I17" s="57"/>
      <c r="J17" s="57"/>
      <c r="K17" s="57"/>
      <c r="L17" s="58"/>
      <c r="M17" s="58"/>
      <c r="N17" s="58"/>
      <c r="O17" s="58"/>
      <c r="P17" s="58"/>
      <c r="Q17" s="58"/>
      <c r="R17" s="58"/>
      <c r="S17" s="58"/>
      <c r="T17" s="58"/>
      <c r="U17" s="314"/>
      <c r="V17" s="37"/>
      <c r="W17" s="37"/>
      <c r="X17" s="37"/>
      <c r="Y17" s="58"/>
      <c r="Z17" s="58"/>
      <c r="AA17" s="58"/>
      <c r="AB17" s="58"/>
      <c r="AC17" s="58"/>
      <c r="AD17" s="58"/>
      <c r="AE17" s="58"/>
      <c r="AF17" s="58"/>
      <c r="AG17" s="58"/>
      <c r="AH17" s="57"/>
      <c r="AI17" s="57"/>
      <c r="AJ17" s="57"/>
      <c r="AK17" s="57"/>
      <c r="AL17" s="58"/>
      <c r="AM17" s="57"/>
      <c r="AN17" s="57"/>
      <c r="AO17" s="57"/>
      <c r="AP17" s="57"/>
      <c r="AQ17" s="57"/>
      <c r="AR17" s="57"/>
      <c r="AS17" s="57"/>
      <c r="AT17" s="57"/>
      <c r="AU17" s="839"/>
      <c r="AV17" s="38"/>
      <c r="AW17" s="39"/>
      <c r="AX17" s="39"/>
      <c r="AY17" s="39"/>
      <c r="AZ17" s="39"/>
      <c r="BA17" s="39"/>
      <c r="BB17" s="39"/>
      <c r="BC17" s="39"/>
      <c r="BD17" s="39"/>
      <c r="BE17" s="836"/>
      <c r="BF17" s="495"/>
      <c r="BG17" s="81">
        <f>SUM(E17:T17,Y17:AU17)</f>
        <v>0</v>
      </c>
    </row>
    <row r="18" spans="1:61" ht="13.5" thickBot="1">
      <c r="A18" s="829"/>
      <c r="B18" s="569" t="s">
        <v>138</v>
      </c>
      <c r="C18" s="571" t="s">
        <v>140</v>
      </c>
      <c r="D18" s="28" t="s">
        <v>21</v>
      </c>
      <c r="E18" s="842">
        <v>3</v>
      </c>
      <c r="F18" s="843">
        <v>3</v>
      </c>
      <c r="G18" s="842">
        <v>3</v>
      </c>
      <c r="H18" s="843">
        <v>3</v>
      </c>
      <c r="I18" s="842">
        <v>3</v>
      </c>
      <c r="J18" s="843">
        <v>3</v>
      </c>
      <c r="K18" s="842">
        <v>3</v>
      </c>
      <c r="L18" s="843">
        <v>3</v>
      </c>
      <c r="M18" s="842">
        <v>3</v>
      </c>
      <c r="N18" s="843">
        <v>3</v>
      </c>
      <c r="O18" s="842">
        <v>3</v>
      </c>
      <c r="P18" s="843">
        <v>3</v>
      </c>
      <c r="Q18" s="842">
        <v>3</v>
      </c>
      <c r="R18" s="843">
        <v>3</v>
      </c>
      <c r="S18" s="842">
        <v>3</v>
      </c>
      <c r="T18" s="843">
        <v>3</v>
      </c>
      <c r="U18" s="305">
        <v>3</v>
      </c>
      <c r="V18" s="32">
        <f>SUM(E18:U18)</f>
        <v>51</v>
      </c>
      <c r="W18" s="32"/>
      <c r="X18" s="32"/>
      <c r="Y18" s="237">
        <v>3</v>
      </c>
      <c r="Z18" s="28">
        <v>2</v>
      </c>
      <c r="AA18" s="28">
        <v>3</v>
      </c>
      <c r="AB18" s="28">
        <v>2</v>
      </c>
      <c r="AC18" s="28">
        <v>3</v>
      </c>
      <c r="AD18" s="28">
        <v>2</v>
      </c>
      <c r="AE18" s="28">
        <v>3</v>
      </c>
      <c r="AF18" s="28">
        <v>2</v>
      </c>
      <c r="AG18" s="28">
        <v>3</v>
      </c>
      <c r="AH18" s="29">
        <v>2</v>
      </c>
      <c r="AI18" s="29">
        <v>3</v>
      </c>
      <c r="AJ18" s="29">
        <v>2</v>
      </c>
      <c r="AK18" s="29">
        <v>3</v>
      </c>
      <c r="AL18" s="28">
        <v>2</v>
      </c>
      <c r="AM18" s="29">
        <v>3</v>
      </c>
      <c r="AN18" s="29">
        <v>2</v>
      </c>
      <c r="AO18" s="29">
        <v>3</v>
      </c>
      <c r="AP18" s="29">
        <v>2</v>
      </c>
      <c r="AQ18" s="29">
        <v>4</v>
      </c>
      <c r="AR18" s="29">
        <v>2</v>
      </c>
      <c r="AS18" s="29">
        <v>4</v>
      </c>
      <c r="AT18" s="29">
        <v>2</v>
      </c>
      <c r="AU18" s="837"/>
      <c r="AV18" s="30"/>
      <c r="AW18" s="31">
        <f>SUM(Y18:AT18)</f>
        <v>57</v>
      </c>
      <c r="AX18" s="31"/>
      <c r="AY18" s="31"/>
      <c r="AZ18" s="31"/>
      <c r="BA18" s="31"/>
      <c r="BB18" s="31"/>
      <c r="BC18" s="31"/>
      <c r="BD18" s="31"/>
      <c r="BE18" s="832"/>
      <c r="BF18" s="838">
        <f>SUM(E18:T18,Y18:AU18)</f>
        <v>105</v>
      </c>
      <c r="BG18" s="79"/>
    </row>
    <row r="19" spans="1:61" ht="13.5" thickBot="1">
      <c r="A19" s="829"/>
      <c r="B19" s="570"/>
      <c r="C19" s="572"/>
      <c r="D19" s="550" t="s">
        <v>22</v>
      </c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314"/>
      <c r="V19" s="37"/>
      <c r="W19" s="37"/>
      <c r="X19" s="3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839"/>
      <c r="AV19" s="38"/>
      <c r="AW19" s="39"/>
      <c r="AX19" s="39"/>
      <c r="AY19" s="39"/>
      <c r="AZ19" s="39"/>
      <c r="BA19" s="39"/>
      <c r="BB19" s="39"/>
      <c r="BC19" s="39"/>
      <c r="BD19" s="39"/>
      <c r="BE19" s="836"/>
      <c r="BF19" s="495"/>
      <c r="BG19" s="81">
        <f>SUM(E19:T19,Y19:AU19)</f>
        <v>0</v>
      </c>
    </row>
    <row r="20" spans="1:61">
      <c r="A20" s="829"/>
      <c r="B20" s="569" t="s">
        <v>139</v>
      </c>
      <c r="C20" s="571" t="s">
        <v>145</v>
      </c>
      <c r="D20" s="28" t="s">
        <v>21</v>
      </c>
      <c r="E20" s="29">
        <v>2</v>
      </c>
      <c r="F20" s="29">
        <v>2</v>
      </c>
      <c r="G20" s="29">
        <v>2</v>
      </c>
      <c r="H20" s="29">
        <v>2</v>
      </c>
      <c r="I20" s="29">
        <v>2</v>
      </c>
      <c r="J20" s="29">
        <v>2</v>
      </c>
      <c r="K20" s="29">
        <v>2</v>
      </c>
      <c r="L20" s="29">
        <v>2</v>
      </c>
      <c r="M20" s="29">
        <v>2</v>
      </c>
      <c r="N20" s="29">
        <v>2</v>
      </c>
      <c r="O20" s="29">
        <v>2</v>
      </c>
      <c r="P20" s="29">
        <v>2</v>
      </c>
      <c r="Q20" s="29">
        <v>2</v>
      </c>
      <c r="R20" s="29">
        <v>2</v>
      </c>
      <c r="S20" s="29">
        <v>2</v>
      </c>
      <c r="T20" s="29">
        <v>2</v>
      </c>
      <c r="U20" s="830">
        <v>2</v>
      </c>
      <c r="V20" s="32">
        <f>SUM(E20:U20)</f>
        <v>34</v>
      </c>
      <c r="W20" s="32"/>
      <c r="X20" s="32"/>
      <c r="Y20" s="138">
        <v>2</v>
      </c>
      <c r="Z20" s="29">
        <v>2</v>
      </c>
      <c r="AA20" s="29">
        <v>2</v>
      </c>
      <c r="AB20" s="29">
        <v>2</v>
      </c>
      <c r="AC20" s="29">
        <v>2</v>
      </c>
      <c r="AD20" s="29">
        <v>2</v>
      </c>
      <c r="AE20" s="29">
        <v>2</v>
      </c>
      <c r="AF20" s="29">
        <v>2</v>
      </c>
      <c r="AG20" s="29">
        <v>2</v>
      </c>
      <c r="AH20" s="29">
        <v>2</v>
      </c>
      <c r="AI20" s="29">
        <v>2</v>
      </c>
      <c r="AJ20" s="29">
        <v>2</v>
      </c>
      <c r="AK20" s="29">
        <v>2</v>
      </c>
      <c r="AL20" s="29">
        <v>2</v>
      </c>
      <c r="AM20" s="29">
        <v>2</v>
      </c>
      <c r="AN20" s="29">
        <v>2</v>
      </c>
      <c r="AO20" s="29">
        <v>2</v>
      </c>
      <c r="AP20" s="29">
        <v>2</v>
      </c>
      <c r="AQ20" s="29">
        <v>2</v>
      </c>
      <c r="AR20" s="29">
        <v>2</v>
      </c>
      <c r="AS20" s="29">
        <v>2</v>
      </c>
      <c r="AT20" s="29">
        <v>2</v>
      </c>
      <c r="AU20" s="837"/>
      <c r="AV20" s="30"/>
      <c r="AW20" s="31">
        <f>SUM(Y20:AT20)</f>
        <v>44</v>
      </c>
      <c r="AX20" s="31"/>
      <c r="AY20" s="31"/>
      <c r="AZ20" s="31"/>
      <c r="BA20" s="31"/>
      <c r="BB20" s="31"/>
      <c r="BC20" s="31"/>
      <c r="BD20" s="31"/>
      <c r="BE20" s="832"/>
      <c r="BF20" s="838">
        <f>SUM(E20:T20,Y20:AU20)</f>
        <v>76</v>
      </c>
      <c r="BG20" s="79"/>
    </row>
    <row r="21" spans="1:61" ht="13.5" thickBot="1">
      <c r="A21" s="829"/>
      <c r="B21" s="570"/>
      <c r="C21" s="572"/>
      <c r="D21" s="550" t="s">
        <v>22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314"/>
      <c r="V21" s="37"/>
      <c r="W21" s="37"/>
      <c r="X21" s="37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841"/>
      <c r="AV21" s="38"/>
      <c r="AW21" s="39"/>
      <c r="AX21" s="39"/>
      <c r="AY21" s="39"/>
      <c r="AZ21" s="39"/>
      <c r="BA21" s="39"/>
      <c r="BB21" s="39"/>
      <c r="BC21" s="39"/>
      <c r="BD21" s="39"/>
      <c r="BE21" s="836"/>
      <c r="BF21" s="495"/>
      <c r="BG21" s="81">
        <f>SUM(E21:T21,Y21:AU21)</f>
        <v>0</v>
      </c>
    </row>
    <row r="22" spans="1:61">
      <c r="A22" s="829"/>
      <c r="B22" s="569" t="s">
        <v>141</v>
      </c>
      <c r="C22" s="571" t="s">
        <v>337</v>
      </c>
      <c r="D22" s="28" t="s">
        <v>21</v>
      </c>
      <c r="E22" s="29"/>
      <c r="F22" s="29"/>
      <c r="G22" s="29"/>
      <c r="H22" s="29"/>
      <c r="I22" s="29"/>
      <c r="J22" s="29"/>
      <c r="K22" s="29"/>
      <c r="L22" s="28"/>
      <c r="M22" s="28"/>
      <c r="N22" s="28"/>
      <c r="O22" s="28"/>
      <c r="P22" s="28"/>
      <c r="Q22" s="28"/>
      <c r="R22" s="28"/>
      <c r="S22" s="28"/>
      <c r="T22" s="28"/>
      <c r="U22" s="830"/>
      <c r="V22" s="32"/>
      <c r="W22" s="32"/>
      <c r="X22" s="32"/>
      <c r="Y22" s="28">
        <v>2</v>
      </c>
      <c r="Z22" s="28">
        <v>2</v>
      </c>
      <c r="AA22" s="28">
        <v>2</v>
      </c>
      <c r="AB22" s="28">
        <v>2</v>
      </c>
      <c r="AC22" s="28">
        <v>2</v>
      </c>
      <c r="AD22" s="28">
        <v>2</v>
      </c>
      <c r="AE22" s="28">
        <v>2</v>
      </c>
      <c r="AF22" s="28">
        <v>2</v>
      </c>
      <c r="AG22" s="28">
        <v>2</v>
      </c>
      <c r="AH22" s="29">
        <v>2</v>
      </c>
      <c r="AI22" s="29">
        <v>2</v>
      </c>
      <c r="AJ22" s="29">
        <v>2</v>
      </c>
      <c r="AK22" s="29">
        <v>2</v>
      </c>
      <c r="AL22" s="28">
        <v>2</v>
      </c>
      <c r="AM22" s="29">
        <v>2</v>
      </c>
      <c r="AN22" s="29">
        <v>2</v>
      </c>
      <c r="AO22" s="29">
        <v>2</v>
      </c>
      <c r="AP22" s="29">
        <v>2</v>
      </c>
      <c r="AQ22" s="29">
        <v>2</v>
      </c>
      <c r="AR22" s="29">
        <v>1</v>
      </c>
      <c r="AS22" s="29"/>
      <c r="AT22" s="29"/>
      <c r="AU22" s="837"/>
      <c r="AV22" s="30"/>
      <c r="AW22" s="31">
        <f>SUM(Y22:AT22)</f>
        <v>39</v>
      </c>
      <c r="AX22" s="31"/>
      <c r="AY22" s="31"/>
      <c r="AZ22" s="31"/>
      <c r="BA22" s="31"/>
      <c r="BB22" s="31"/>
      <c r="BC22" s="31"/>
      <c r="BD22" s="31"/>
      <c r="BE22" s="832"/>
      <c r="BF22" s="838">
        <f>SUM(E22:T22,Y22:AU22)</f>
        <v>39</v>
      </c>
      <c r="BG22" s="79"/>
    </row>
    <row r="23" spans="1:61" ht="13.5" thickBot="1">
      <c r="A23" s="829"/>
      <c r="B23" s="570"/>
      <c r="C23" s="572"/>
      <c r="D23" s="550" t="s">
        <v>22</v>
      </c>
      <c r="E23" s="57"/>
      <c r="F23" s="57"/>
      <c r="G23" s="57"/>
      <c r="H23" s="57"/>
      <c r="I23" s="57"/>
      <c r="J23" s="57"/>
      <c r="K23" s="57"/>
      <c r="L23" s="58"/>
      <c r="M23" s="58"/>
      <c r="N23" s="58"/>
      <c r="O23" s="58"/>
      <c r="P23" s="58"/>
      <c r="Q23" s="58"/>
      <c r="R23" s="58"/>
      <c r="S23" s="58"/>
      <c r="T23" s="58"/>
      <c r="U23" s="314"/>
      <c r="V23" s="37"/>
      <c r="W23" s="37"/>
      <c r="X23" s="37"/>
      <c r="Y23" s="57"/>
      <c r="Z23" s="57"/>
      <c r="AA23" s="57"/>
      <c r="AB23" s="57"/>
      <c r="AC23" s="57"/>
      <c r="AD23" s="57"/>
      <c r="AE23" s="57"/>
      <c r="AF23" s="58"/>
      <c r="AG23" s="58"/>
      <c r="AH23" s="58"/>
      <c r="AI23" s="58"/>
      <c r="AJ23" s="58"/>
      <c r="AK23" s="58"/>
      <c r="AL23" s="58"/>
      <c r="AM23" s="58"/>
      <c r="AN23" s="58"/>
      <c r="AO23" s="57"/>
      <c r="AP23" s="57"/>
      <c r="AQ23" s="57"/>
      <c r="AR23" s="57"/>
      <c r="AS23" s="57"/>
      <c r="AT23" s="57"/>
      <c r="AU23" s="839"/>
      <c r="AV23" s="38"/>
      <c r="AW23" s="39"/>
      <c r="AX23" s="39"/>
      <c r="AY23" s="39"/>
      <c r="AZ23" s="39"/>
      <c r="BA23" s="39"/>
      <c r="BB23" s="39"/>
      <c r="BC23" s="39"/>
      <c r="BD23" s="39"/>
      <c r="BE23" s="836"/>
      <c r="BF23" s="495"/>
      <c r="BG23" s="81">
        <f>SUM(E23:T23,Y23:AU23)</f>
        <v>0</v>
      </c>
    </row>
    <row r="24" spans="1:61">
      <c r="A24" s="829"/>
      <c r="B24" s="569" t="s">
        <v>142</v>
      </c>
      <c r="C24" s="571" t="s">
        <v>147</v>
      </c>
      <c r="D24" s="28" t="s">
        <v>21</v>
      </c>
      <c r="E24" s="844">
        <v>3</v>
      </c>
      <c r="F24" s="844">
        <v>3</v>
      </c>
      <c r="G24" s="844">
        <v>3</v>
      </c>
      <c r="H24" s="844">
        <v>3</v>
      </c>
      <c r="I24" s="844">
        <v>3</v>
      </c>
      <c r="J24" s="844">
        <v>3</v>
      </c>
      <c r="K24" s="844">
        <v>3</v>
      </c>
      <c r="L24" s="844">
        <v>3</v>
      </c>
      <c r="M24" s="844">
        <v>3</v>
      </c>
      <c r="N24" s="844">
        <v>3</v>
      </c>
      <c r="O24" s="844">
        <v>3</v>
      </c>
      <c r="P24" s="844">
        <v>3</v>
      </c>
      <c r="Q24" s="844">
        <v>3</v>
      </c>
      <c r="R24" s="844">
        <v>3</v>
      </c>
      <c r="S24" s="844">
        <v>3</v>
      </c>
      <c r="T24" s="844">
        <v>3</v>
      </c>
      <c r="U24" s="845">
        <v>3</v>
      </c>
      <c r="V24" s="32">
        <f>SUM(E24:U24)</f>
        <v>51</v>
      </c>
      <c r="W24" s="32"/>
      <c r="X24" s="32"/>
      <c r="Y24" s="28">
        <v>3</v>
      </c>
      <c r="Z24" s="28">
        <v>3</v>
      </c>
      <c r="AA24" s="28">
        <v>3</v>
      </c>
      <c r="AB24" s="28">
        <v>3</v>
      </c>
      <c r="AC24" s="28">
        <v>3</v>
      </c>
      <c r="AD24" s="28">
        <v>3</v>
      </c>
      <c r="AE24" s="28">
        <v>3</v>
      </c>
      <c r="AF24" s="28">
        <v>3</v>
      </c>
      <c r="AG24" s="28">
        <v>3</v>
      </c>
      <c r="AH24" s="28">
        <v>3</v>
      </c>
      <c r="AI24" s="28">
        <v>3</v>
      </c>
      <c r="AJ24" s="28">
        <v>3</v>
      </c>
      <c r="AK24" s="28">
        <v>3</v>
      </c>
      <c r="AL24" s="28">
        <v>3</v>
      </c>
      <c r="AM24" s="28">
        <v>3</v>
      </c>
      <c r="AN24" s="28">
        <v>3</v>
      </c>
      <c r="AO24" s="28">
        <v>3</v>
      </c>
      <c r="AP24" s="28">
        <v>3</v>
      </c>
      <c r="AQ24" s="28">
        <v>3</v>
      </c>
      <c r="AR24" s="28">
        <v>3</v>
      </c>
      <c r="AS24" s="28">
        <v>3</v>
      </c>
      <c r="AT24" s="28">
        <v>3</v>
      </c>
      <c r="AU24" s="837"/>
      <c r="AV24" s="30"/>
      <c r="AW24" s="31">
        <f>SUM(Y24:AT24)</f>
        <v>66</v>
      </c>
      <c r="AX24" s="31"/>
      <c r="AY24" s="31"/>
      <c r="AZ24" s="31"/>
      <c r="BA24" s="31"/>
      <c r="BB24" s="31"/>
      <c r="BC24" s="31"/>
      <c r="BD24" s="31"/>
      <c r="BE24" s="832"/>
      <c r="BF24" s="838">
        <f>SUM(G24:U24,Y24:AU24)</f>
        <v>111</v>
      </c>
      <c r="BG24" s="79"/>
    </row>
    <row r="25" spans="1:61" ht="13.5" thickBot="1">
      <c r="A25" s="829"/>
      <c r="B25" s="570"/>
      <c r="C25" s="572"/>
      <c r="D25" s="550" t="s">
        <v>22</v>
      </c>
      <c r="E25" s="57"/>
      <c r="F25" s="57"/>
      <c r="G25" s="57"/>
      <c r="H25" s="57"/>
      <c r="I25" s="57"/>
      <c r="J25" s="57"/>
      <c r="K25" s="57"/>
      <c r="L25" s="58"/>
      <c r="M25" s="58"/>
      <c r="N25" s="58"/>
      <c r="O25" s="58"/>
      <c r="P25" s="58"/>
      <c r="Q25" s="58"/>
      <c r="R25" s="58"/>
      <c r="S25" s="58"/>
      <c r="T25" s="58"/>
      <c r="U25" s="314"/>
      <c r="V25" s="37"/>
      <c r="W25" s="37"/>
      <c r="X25" s="37"/>
      <c r="Y25" s="58"/>
      <c r="Z25" s="58"/>
      <c r="AA25" s="58"/>
      <c r="AB25" s="58"/>
      <c r="AC25" s="58"/>
      <c r="AD25" s="58"/>
      <c r="AE25" s="58"/>
      <c r="AF25" s="58"/>
      <c r="AG25" s="58"/>
      <c r="AH25" s="57"/>
      <c r="AI25" s="57"/>
      <c r="AJ25" s="57"/>
      <c r="AK25" s="57"/>
      <c r="AL25" s="58"/>
      <c r="AM25" s="57"/>
      <c r="AN25" s="57"/>
      <c r="AO25" s="57"/>
      <c r="AP25" s="57"/>
      <c r="AQ25" s="57"/>
      <c r="AR25" s="57"/>
      <c r="AS25" s="57"/>
      <c r="AT25" s="57"/>
      <c r="AU25" s="839"/>
      <c r="AV25" s="38"/>
      <c r="AW25" s="39"/>
      <c r="AX25" s="39"/>
      <c r="AY25" s="39"/>
      <c r="AZ25" s="39"/>
      <c r="BA25" s="39"/>
      <c r="BB25" s="39"/>
      <c r="BC25" s="39"/>
      <c r="BD25" s="39"/>
      <c r="BE25" s="836"/>
      <c r="BF25" s="495"/>
      <c r="BG25" s="81">
        <f>SUM(E25:T25,Y25:AU25)</f>
        <v>0</v>
      </c>
    </row>
    <row r="26" spans="1:61">
      <c r="A26" s="829"/>
      <c r="B26" s="569" t="s">
        <v>143</v>
      </c>
      <c r="C26" s="571" t="s">
        <v>148</v>
      </c>
      <c r="D26" s="28" t="s">
        <v>21</v>
      </c>
      <c r="E26" s="29">
        <v>4</v>
      </c>
      <c r="F26" s="29">
        <v>2</v>
      </c>
      <c r="G26" s="29">
        <v>4</v>
      </c>
      <c r="H26" s="29">
        <v>2</v>
      </c>
      <c r="I26" s="29">
        <v>4</v>
      </c>
      <c r="J26" s="29">
        <v>2</v>
      </c>
      <c r="K26" s="29">
        <v>4</v>
      </c>
      <c r="L26" s="28">
        <v>2</v>
      </c>
      <c r="M26" s="28">
        <v>4</v>
      </c>
      <c r="N26" s="28">
        <v>2</v>
      </c>
      <c r="O26" s="28">
        <v>4</v>
      </c>
      <c r="P26" s="28">
        <v>2</v>
      </c>
      <c r="Q26" s="28">
        <v>4</v>
      </c>
      <c r="R26" s="28">
        <v>2</v>
      </c>
      <c r="S26" s="28">
        <v>4</v>
      </c>
      <c r="T26" s="28">
        <v>3</v>
      </c>
      <c r="U26" s="830">
        <v>3</v>
      </c>
      <c r="V26" s="32">
        <f>SUM(E26:U26)</f>
        <v>52</v>
      </c>
      <c r="W26" s="32"/>
      <c r="X26" s="32"/>
      <c r="Y26" s="237">
        <v>1</v>
      </c>
      <c r="Z26" s="28">
        <v>1</v>
      </c>
      <c r="AA26" s="28">
        <v>1</v>
      </c>
      <c r="AB26" s="28">
        <v>1</v>
      </c>
      <c r="AC26" s="28">
        <v>1</v>
      </c>
      <c r="AD26" s="28">
        <v>1</v>
      </c>
      <c r="AE26" s="28">
        <v>1</v>
      </c>
      <c r="AF26" s="28">
        <v>1</v>
      </c>
      <c r="AG26" s="28">
        <v>1</v>
      </c>
      <c r="AH26" s="29">
        <v>1</v>
      </c>
      <c r="AI26" s="29">
        <v>1</v>
      </c>
      <c r="AJ26" s="29">
        <v>1</v>
      </c>
      <c r="AK26" s="29">
        <v>1</v>
      </c>
      <c r="AL26" s="28">
        <v>1</v>
      </c>
      <c r="AM26" s="29">
        <v>1</v>
      </c>
      <c r="AN26" s="29">
        <v>1</v>
      </c>
      <c r="AO26" s="29">
        <v>1</v>
      </c>
      <c r="AP26" s="29">
        <v>1</v>
      </c>
      <c r="AQ26" s="29"/>
      <c r="AR26" s="29"/>
      <c r="AS26" s="29"/>
      <c r="AT26" s="29"/>
      <c r="AU26" s="837"/>
      <c r="AV26" s="30"/>
      <c r="AW26" s="31">
        <f>SUM(Y26:AT26)</f>
        <v>18</v>
      </c>
      <c r="AX26" s="31"/>
      <c r="AY26" s="31"/>
      <c r="AZ26" s="31"/>
      <c r="BA26" s="31"/>
      <c r="BB26" s="31"/>
      <c r="BC26" s="31"/>
      <c r="BD26" s="31"/>
      <c r="BE26" s="832"/>
      <c r="BF26" s="838">
        <f>SUM(E26:T26,Y26:AU26)</f>
        <v>67</v>
      </c>
      <c r="BG26" s="79"/>
    </row>
    <row r="27" spans="1:61" ht="13.5" thickBot="1">
      <c r="A27" s="829"/>
      <c r="B27" s="570"/>
      <c r="C27" s="572"/>
      <c r="D27" s="550" t="s">
        <v>22</v>
      </c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314"/>
      <c r="V27" s="37"/>
      <c r="W27" s="37"/>
      <c r="X27" s="3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839"/>
      <c r="AV27" s="38"/>
      <c r="AW27" s="39"/>
      <c r="AX27" s="39"/>
      <c r="AY27" s="39"/>
      <c r="AZ27" s="39"/>
      <c r="BA27" s="39"/>
      <c r="BB27" s="39"/>
      <c r="BC27" s="39"/>
      <c r="BD27" s="39"/>
      <c r="BE27" s="836"/>
      <c r="BF27" s="495"/>
      <c r="BG27" s="81">
        <f>SUM(E27:T27,Y27:AU27)</f>
        <v>0</v>
      </c>
    </row>
    <row r="28" spans="1:61">
      <c r="A28" s="829"/>
      <c r="B28" s="569" t="s">
        <v>144</v>
      </c>
      <c r="C28" s="571" t="s">
        <v>73</v>
      </c>
      <c r="D28" s="28" t="s">
        <v>21</v>
      </c>
      <c r="E28" s="29">
        <v>4</v>
      </c>
      <c r="F28" s="29">
        <v>5</v>
      </c>
      <c r="G28" s="29">
        <v>4</v>
      </c>
      <c r="H28" s="29">
        <v>5</v>
      </c>
      <c r="I28" s="29">
        <v>4</v>
      </c>
      <c r="J28" s="29">
        <v>5</v>
      </c>
      <c r="K28" s="29">
        <v>4</v>
      </c>
      <c r="L28" s="28">
        <v>5</v>
      </c>
      <c r="M28" s="28">
        <v>4</v>
      </c>
      <c r="N28" s="28">
        <v>5</v>
      </c>
      <c r="O28" s="28">
        <v>4</v>
      </c>
      <c r="P28" s="28">
        <v>5</v>
      </c>
      <c r="Q28" s="28">
        <v>4</v>
      </c>
      <c r="R28" s="28">
        <v>5</v>
      </c>
      <c r="S28" s="28">
        <v>4</v>
      </c>
      <c r="T28" s="28">
        <v>5</v>
      </c>
      <c r="U28" s="830">
        <v>6</v>
      </c>
      <c r="V28" s="32">
        <f>SUM(E28:U28)</f>
        <v>78</v>
      </c>
      <c r="W28" s="32"/>
      <c r="X28" s="32"/>
      <c r="Y28" s="237"/>
      <c r="Z28" s="28">
        <v>2</v>
      </c>
      <c r="AA28" s="28"/>
      <c r="AB28" s="28">
        <v>2</v>
      </c>
      <c r="AC28" s="28"/>
      <c r="AD28" s="28">
        <v>2</v>
      </c>
      <c r="AE28" s="28"/>
      <c r="AF28" s="28">
        <v>2</v>
      </c>
      <c r="AG28" s="28"/>
      <c r="AH28" s="29">
        <v>2</v>
      </c>
      <c r="AI28" s="29"/>
      <c r="AJ28" s="29">
        <v>2</v>
      </c>
      <c r="AK28" s="29"/>
      <c r="AL28" s="28">
        <v>2</v>
      </c>
      <c r="AM28" s="29">
        <v>1</v>
      </c>
      <c r="AN28" s="29">
        <v>2</v>
      </c>
      <c r="AO28" s="29">
        <v>2</v>
      </c>
      <c r="AP28" s="29">
        <v>2</v>
      </c>
      <c r="AQ28" s="29">
        <v>2</v>
      </c>
      <c r="AR28" s="29">
        <v>2</v>
      </c>
      <c r="AS28" s="29">
        <v>2</v>
      </c>
      <c r="AT28" s="29">
        <v>2</v>
      </c>
      <c r="AU28" s="837"/>
      <c r="AV28" s="30"/>
      <c r="AW28" s="31">
        <f>SUM(Z28:AT28)</f>
        <v>29</v>
      </c>
      <c r="AX28" s="31"/>
      <c r="AY28" s="31"/>
      <c r="AZ28" s="31"/>
      <c r="BA28" s="31"/>
      <c r="BB28" s="31"/>
      <c r="BC28" s="31"/>
      <c r="BD28" s="31"/>
      <c r="BE28" s="832"/>
      <c r="BF28" s="838">
        <f>SUM(E28:T28,Y28:AU28)</f>
        <v>101</v>
      </c>
      <c r="BG28" s="79"/>
      <c r="BI28" s="846"/>
    </row>
    <row r="29" spans="1:61" ht="13.5" thickBot="1">
      <c r="A29" s="829"/>
      <c r="B29" s="664"/>
      <c r="C29" s="575"/>
      <c r="D29" s="551" t="s">
        <v>22</v>
      </c>
      <c r="E29" s="847"/>
      <c r="F29" s="847"/>
      <c r="G29" s="847"/>
      <c r="H29" s="847"/>
      <c r="I29" s="847"/>
      <c r="J29" s="847"/>
      <c r="K29" s="847"/>
      <c r="L29" s="847"/>
      <c r="M29" s="847"/>
      <c r="N29" s="847"/>
      <c r="O29" s="847"/>
      <c r="P29" s="847"/>
      <c r="Q29" s="847"/>
      <c r="R29" s="847"/>
      <c r="S29" s="847"/>
      <c r="T29" s="847"/>
      <c r="U29" s="848"/>
      <c r="V29" s="23"/>
      <c r="W29" s="23"/>
      <c r="X29" s="23"/>
      <c r="Y29" s="849"/>
      <c r="Z29" s="849"/>
      <c r="AA29" s="849"/>
      <c r="AB29" s="849"/>
      <c r="AC29" s="849"/>
      <c r="AD29" s="849"/>
      <c r="AE29" s="849"/>
      <c r="AF29" s="849"/>
      <c r="AG29" s="849"/>
      <c r="AH29" s="849"/>
      <c r="AI29" s="849"/>
      <c r="AJ29" s="849"/>
      <c r="AK29" s="849"/>
      <c r="AL29" s="849"/>
      <c r="AM29" s="849"/>
      <c r="AN29" s="849"/>
      <c r="AO29" s="849"/>
      <c r="AP29" s="849"/>
      <c r="AQ29" s="849"/>
      <c r="AR29" s="849"/>
      <c r="AS29" s="849"/>
      <c r="AT29" s="849"/>
      <c r="AU29" s="850"/>
      <c r="AV29" s="851"/>
      <c r="AW29" s="179"/>
      <c r="AX29" s="179"/>
      <c r="AY29" s="39"/>
      <c r="AZ29" s="39"/>
      <c r="BA29" s="39"/>
      <c r="BB29" s="39"/>
      <c r="BC29" s="39"/>
      <c r="BD29" s="39"/>
      <c r="BE29" s="836"/>
      <c r="BF29" s="495"/>
      <c r="BG29" s="81">
        <f>SUM(E29:T29,Y29:AU29)</f>
        <v>0</v>
      </c>
    </row>
    <row r="30" spans="1:61">
      <c r="A30" s="852"/>
      <c r="B30" s="596" t="s">
        <v>338</v>
      </c>
      <c r="C30" s="853" t="s">
        <v>339</v>
      </c>
      <c r="D30" s="28" t="s">
        <v>21</v>
      </c>
      <c r="E30" s="854"/>
      <c r="F30" s="854"/>
      <c r="G30" s="854"/>
      <c r="H30" s="854"/>
      <c r="I30" s="854"/>
      <c r="J30" s="854"/>
      <c r="K30" s="854"/>
      <c r="L30" s="854"/>
      <c r="M30" s="854"/>
      <c r="N30" s="854"/>
      <c r="O30" s="854"/>
      <c r="P30" s="854"/>
      <c r="Q30" s="854"/>
      <c r="R30" s="854"/>
      <c r="S30" s="854"/>
      <c r="T30" s="854"/>
      <c r="U30" s="302"/>
      <c r="V30" s="22"/>
      <c r="W30" s="22"/>
      <c r="X30" s="22"/>
      <c r="Y30" s="855">
        <v>2</v>
      </c>
      <c r="Z30" s="855"/>
      <c r="AA30" s="855">
        <v>2</v>
      </c>
      <c r="AB30" s="855"/>
      <c r="AC30" s="855">
        <v>2</v>
      </c>
      <c r="AD30" s="855"/>
      <c r="AE30" s="855">
        <v>2</v>
      </c>
      <c r="AF30" s="855"/>
      <c r="AG30" s="855">
        <v>2</v>
      </c>
      <c r="AH30" s="855">
        <v>2</v>
      </c>
      <c r="AI30" s="855">
        <v>2</v>
      </c>
      <c r="AJ30" s="855">
        <v>2</v>
      </c>
      <c r="AK30" s="855">
        <v>2</v>
      </c>
      <c r="AL30" s="855">
        <v>2</v>
      </c>
      <c r="AM30" s="855">
        <v>2</v>
      </c>
      <c r="AN30" s="855">
        <v>2</v>
      </c>
      <c r="AO30" s="855">
        <v>2</v>
      </c>
      <c r="AP30" s="855">
        <v>2</v>
      </c>
      <c r="AQ30" s="855">
        <v>2</v>
      </c>
      <c r="AR30" s="855">
        <v>2</v>
      </c>
      <c r="AS30" s="855">
        <v>2</v>
      </c>
      <c r="AT30" s="855">
        <v>2</v>
      </c>
      <c r="AU30" s="856"/>
      <c r="AV30" s="857"/>
      <c r="AW30" s="183">
        <f>SUM(Y30:AT30)</f>
        <v>36</v>
      </c>
      <c r="AX30" s="183"/>
      <c r="AY30" s="177"/>
      <c r="AZ30" s="177"/>
      <c r="BA30" s="177"/>
      <c r="BB30" s="177"/>
      <c r="BC30" s="177"/>
      <c r="BD30" s="177"/>
      <c r="BE30" s="858"/>
      <c r="BF30" s="859"/>
      <c r="BG30" s="860"/>
    </row>
    <row r="31" spans="1:61" ht="13.5" thickBot="1">
      <c r="A31" s="852"/>
      <c r="B31" s="597"/>
      <c r="C31" s="861"/>
      <c r="D31" s="549"/>
      <c r="E31" s="862"/>
      <c r="F31" s="862"/>
      <c r="G31" s="862"/>
      <c r="H31" s="862"/>
      <c r="I31" s="862"/>
      <c r="J31" s="862"/>
      <c r="K31" s="862"/>
      <c r="L31" s="862"/>
      <c r="M31" s="862"/>
      <c r="N31" s="862"/>
      <c r="O31" s="862"/>
      <c r="P31" s="862"/>
      <c r="Q31" s="862"/>
      <c r="R31" s="862"/>
      <c r="S31" s="862"/>
      <c r="T31" s="862"/>
      <c r="U31" s="863"/>
      <c r="V31" s="22"/>
      <c r="W31" s="22"/>
      <c r="X31" s="22"/>
      <c r="Y31" s="864"/>
      <c r="Z31" s="864"/>
      <c r="AA31" s="864"/>
      <c r="AB31" s="864"/>
      <c r="AC31" s="864"/>
      <c r="AD31" s="864"/>
      <c r="AE31" s="864"/>
      <c r="AF31" s="864"/>
      <c r="AG31" s="864"/>
      <c r="AH31" s="864"/>
      <c r="AI31" s="864"/>
      <c r="AJ31" s="864"/>
      <c r="AK31" s="864"/>
      <c r="AL31" s="864"/>
      <c r="AM31" s="864"/>
      <c r="AN31" s="864"/>
      <c r="AO31" s="864"/>
      <c r="AP31" s="864"/>
      <c r="AQ31" s="864"/>
      <c r="AR31" s="864"/>
      <c r="AS31" s="864"/>
      <c r="AT31" s="864"/>
      <c r="AU31" s="856"/>
      <c r="AV31" s="857"/>
      <c r="AW31" s="183"/>
      <c r="AX31" s="183"/>
      <c r="AY31" s="177"/>
      <c r="AZ31" s="177"/>
      <c r="BA31" s="177"/>
      <c r="BB31" s="177"/>
      <c r="BC31" s="177"/>
      <c r="BD31" s="177"/>
      <c r="BE31" s="858"/>
      <c r="BF31" s="859"/>
      <c r="BG31" s="860"/>
    </row>
    <row r="32" spans="1:61">
      <c r="A32" s="852"/>
      <c r="B32" s="596" t="s">
        <v>340</v>
      </c>
      <c r="C32" s="853" t="s">
        <v>341</v>
      </c>
      <c r="D32" s="28" t="s">
        <v>21</v>
      </c>
      <c r="E32" s="854"/>
      <c r="F32" s="854"/>
      <c r="G32" s="854"/>
      <c r="H32" s="854"/>
      <c r="I32" s="854"/>
      <c r="J32" s="854"/>
      <c r="K32" s="854"/>
      <c r="L32" s="854"/>
      <c r="M32" s="854"/>
      <c r="N32" s="854"/>
      <c r="O32" s="854"/>
      <c r="P32" s="854"/>
      <c r="Q32" s="854"/>
      <c r="R32" s="854"/>
      <c r="S32" s="854"/>
      <c r="T32" s="854"/>
      <c r="U32" s="302"/>
      <c r="V32" s="22"/>
      <c r="W32" s="22"/>
      <c r="X32" s="22"/>
      <c r="Y32" s="855">
        <v>2</v>
      </c>
      <c r="Z32" s="855">
        <v>2</v>
      </c>
      <c r="AA32" s="855">
        <v>2</v>
      </c>
      <c r="AB32" s="855">
        <v>2</v>
      </c>
      <c r="AC32" s="855">
        <v>1</v>
      </c>
      <c r="AD32" s="855">
        <v>2</v>
      </c>
      <c r="AE32" s="855">
        <v>1</v>
      </c>
      <c r="AF32" s="855">
        <v>2</v>
      </c>
      <c r="AG32" s="855">
        <v>1</v>
      </c>
      <c r="AH32" s="855">
        <v>2</v>
      </c>
      <c r="AI32" s="855">
        <v>1</v>
      </c>
      <c r="AJ32" s="855">
        <v>2</v>
      </c>
      <c r="AK32" s="855">
        <v>3</v>
      </c>
      <c r="AL32" s="855">
        <v>2</v>
      </c>
      <c r="AM32" s="855">
        <v>1</v>
      </c>
      <c r="AN32" s="855">
        <v>2</v>
      </c>
      <c r="AO32" s="855">
        <v>1</v>
      </c>
      <c r="AP32" s="855">
        <v>2</v>
      </c>
      <c r="AQ32" s="855">
        <v>1</v>
      </c>
      <c r="AR32" s="855">
        <v>3</v>
      </c>
      <c r="AS32" s="855">
        <v>2</v>
      </c>
      <c r="AT32" s="855">
        <v>2</v>
      </c>
      <c r="AU32" s="856"/>
      <c r="AV32" s="857"/>
      <c r="AW32" s="183">
        <f>SUM(Y32:AT32)</f>
        <v>39</v>
      </c>
      <c r="AX32" s="183"/>
      <c r="AY32" s="177"/>
      <c r="AZ32" s="177"/>
      <c r="BA32" s="177"/>
      <c r="BB32" s="177"/>
      <c r="BC32" s="177"/>
      <c r="BD32" s="177"/>
      <c r="BE32" s="858"/>
      <c r="BF32" s="859"/>
      <c r="BG32" s="860"/>
    </row>
    <row r="33" spans="1:59" ht="13.5" thickBot="1">
      <c r="A33" s="852"/>
      <c r="B33" s="597"/>
      <c r="C33" s="861"/>
      <c r="D33" s="549"/>
      <c r="E33" s="862"/>
      <c r="F33" s="862"/>
      <c r="G33" s="862"/>
      <c r="H33" s="862"/>
      <c r="I33" s="862"/>
      <c r="J33" s="862"/>
      <c r="K33" s="862"/>
      <c r="L33" s="862"/>
      <c r="M33" s="862"/>
      <c r="N33" s="862"/>
      <c r="O33" s="862"/>
      <c r="P33" s="862"/>
      <c r="Q33" s="862"/>
      <c r="R33" s="862"/>
      <c r="S33" s="862"/>
      <c r="T33" s="862"/>
      <c r="U33" s="863"/>
      <c r="V33" s="22"/>
      <c r="W33" s="22"/>
      <c r="X33" s="22"/>
      <c r="Y33" s="864"/>
      <c r="Z33" s="864"/>
      <c r="AA33" s="864"/>
      <c r="AB33" s="864"/>
      <c r="AC33" s="864"/>
      <c r="AD33" s="865"/>
      <c r="AE33" s="865"/>
      <c r="AF33" s="865"/>
      <c r="AG33" s="865"/>
      <c r="AH33" s="865"/>
      <c r="AI33" s="865"/>
      <c r="AJ33" s="865"/>
      <c r="AK33" s="865"/>
      <c r="AL33" s="865"/>
      <c r="AM33" s="865"/>
      <c r="AN33" s="865"/>
      <c r="AO33" s="865"/>
      <c r="AP33" s="865"/>
      <c r="AQ33" s="865"/>
      <c r="AR33" s="865"/>
      <c r="AS33" s="865"/>
      <c r="AT33" s="865"/>
      <c r="AU33" s="856"/>
      <c r="AV33" s="857"/>
      <c r="AW33" s="183"/>
      <c r="AX33" s="183"/>
      <c r="AY33" s="177"/>
      <c r="AZ33" s="177"/>
      <c r="BA33" s="177"/>
      <c r="BB33" s="177"/>
      <c r="BC33" s="177"/>
      <c r="BD33" s="177"/>
      <c r="BE33" s="858"/>
      <c r="BF33" s="859"/>
      <c r="BG33" s="860"/>
    </row>
    <row r="34" spans="1:59">
      <c r="A34" s="829"/>
      <c r="B34" s="661" t="s">
        <v>156</v>
      </c>
      <c r="C34" s="866" t="s">
        <v>149</v>
      </c>
      <c r="D34" s="111" t="s">
        <v>21</v>
      </c>
      <c r="E34" s="112">
        <f>SUM(E36,E38,E40)</f>
        <v>11</v>
      </c>
      <c r="F34" s="112">
        <f t="shared" ref="F34:T35" si="4">SUM(F36,F38,F40)</f>
        <v>11</v>
      </c>
      <c r="G34" s="112">
        <f t="shared" si="4"/>
        <v>11</v>
      </c>
      <c r="H34" s="112">
        <f t="shared" si="4"/>
        <v>11</v>
      </c>
      <c r="I34" s="112">
        <f t="shared" si="4"/>
        <v>11</v>
      </c>
      <c r="J34" s="112">
        <f t="shared" si="4"/>
        <v>11</v>
      </c>
      <c r="K34" s="112">
        <f t="shared" si="4"/>
        <v>11</v>
      </c>
      <c r="L34" s="112">
        <f t="shared" si="4"/>
        <v>11</v>
      </c>
      <c r="M34" s="112">
        <f t="shared" si="4"/>
        <v>11</v>
      </c>
      <c r="N34" s="112">
        <f t="shared" si="4"/>
        <v>11</v>
      </c>
      <c r="O34" s="112">
        <f t="shared" si="4"/>
        <v>11</v>
      </c>
      <c r="P34" s="112">
        <f t="shared" si="4"/>
        <v>11</v>
      </c>
      <c r="Q34" s="112">
        <f t="shared" si="4"/>
        <v>11</v>
      </c>
      <c r="R34" s="112">
        <f t="shared" si="4"/>
        <v>11</v>
      </c>
      <c r="S34" s="112">
        <f t="shared" si="4"/>
        <v>11</v>
      </c>
      <c r="T34" s="112">
        <f t="shared" si="4"/>
        <v>11</v>
      </c>
      <c r="U34" s="867">
        <f>SUM(U35:U42)</f>
        <v>13</v>
      </c>
      <c r="V34" s="24">
        <f>SUM(V12:V28)</f>
        <v>416</v>
      </c>
      <c r="W34" s="24"/>
      <c r="X34" s="24"/>
      <c r="Y34" s="112">
        <f>SUM(Y36,Y38,Y40,Y42)</f>
        <v>16</v>
      </c>
      <c r="Z34" s="112">
        <f>SUM(Z36,Z38,Z40,Z42)</f>
        <v>13</v>
      </c>
      <c r="AA34" s="112">
        <f t="shared" ref="Y34:AV35" si="5">SUM(AA36,AA38,AA40)</f>
        <v>13</v>
      </c>
      <c r="AB34" s="112">
        <f t="shared" si="5"/>
        <v>13</v>
      </c>
      <c r="AC34" s="112">
        <f t="shared" ref="AC34:AT34" si="6">SUM(AC36,AC38,AC40,AC42)</f>
        <v>16</v>
      </c>
      <c r="AD34" s="46">
        <f t="shared" si="6"/>
        <v>13</v>
      </c>
      <c r="AE34" s="46">
        <f t="shared" si="6"/>
        <v>16</v>
      </c>
      <c r="AF34" s="46">
        <f t="shared" si="6"/>
        <v>13</v>
      </c>
      <c r="AG34" s="46">
        <f t="shared" si="6"/>
        <v>16</v>
      </c>
      <c r="AH34" s="46">
        <f t="shared" si="6"/>
        <v>13</v>
      </c>
      <c r="AI34" s="46">
        <f t="shared" si="6"/>
        <v>16</v>
      </c>
      <c r="AJ34" s="46">
        <f t="shared" si="6"/>
        <v>13</v>
      </c>
      <c r="AK34" s="46">
        <f t="shared" si="6"/>
        <v>15</v>
      </c>
      <c r="AL34" s="46">
        <f t="shared" si="6"/>
        <v>13</v>
      </c>
      <c r="AM34" s="46">
        <f t="shared" si="6"/>
        <v>15</v>
      </c>
      <c r="AN34" s="46">
        <f t="shared" si="6"/>
        <v>15</v>
      </c>
      <c r="AO34" s="46">
        <f t="shared" si="6"/>
        <v>15</v>
      </c>
      <c r="AP34" s="46">
        <f t="shared" si="6"/>
        <v>15</v>
      </c>
      <c r="AQ34" s="46">
        <f t="shared" si="6"/>
        <v>15</v>
      </c>
      <c r="AR34" s="46">
        <f t="shared" si="6"/>
        <v>15</v>
      </c>
      <c r="AS34" s="46">
        <f t="shared" si="6"/>
        <v>15</v>
      </c>
      <c r="AT34" s="46">
        <f t="shared" si="6"/>
        <v>17</v>
      </c>
      <c r="AU34" s="540"/>
      <c r="AV34" s="181"/>
      <c r="AW34" s="24"/>
      <c r="AX34" s="24"/>
      <c r="AY34" s="31"/>
      <c r="AZ34" s="31"/>
      <c r="BA34" s="31"/>
      <c r="BB34" s="31"/>
      <c r="BC34" s="31"/>
      <c r="BD34" s="31"/>
      <c r="BE34" s="832"/>
      <c r="BF34" s="494">
        <f>SUM(BF36,BF38,BF40)</f>
        <v>464</v>
      </c>
      <c r="BG34" s="79"/>
    </row>
    <row r="35" spans="1:59" ht="14.25" thickBot="1">
      <c r="A35" s="829"/>
      <c r="B35" s="658"/>
      <c r="C35" s="699"/>
      <c r="D35" s="47" t="s">
        <v>22</v>
      </c>
      <c r="E35" s="56">
        <f>SUM(E37,E39,E41)</f>
        <v>0</v>
      </c>
      <c r="F35" s="56">
        <f t="shared" si="4"/>
        <v>0</v>
      </c>
      <c r="G35" s="56">
        <f t="shared" si="4"/>
        <v>0</v>
      </c>
      <c r="H35" s="56">
        <f t="shared" si="4"/>
        <v>0</v>
      </c>
      <c r="I35" s="56">
        <f t="shared" si="4"/>
        <v>0</v>
      </c>
      <c r="J35" s="56">
        <f t="shared" si="4"/>
        <v>0</v>
      </c>
      <c r="K35" s="56">
        <f t="shared" si="4"/>
        <v>0</v>
      </c>
      <c r="L35" s="56">
        <f t="shared" si="4"/>
        <v>0</v>
      </c>
      <c r="M35" s="56">
        <f t="shared" si="4"/>
        <v>0</v>
      </c>
      <c r="N35" s="56">
        <f t="shared" si="4"/>
        <v>0</v>
      </c>
      <c r="O35" s="56">
        <f t="shared" si="4"/>
        <v>0</v>
      </c>
      <c r="P35" s="56">
        <f t="shared" si="4"/>
        <v>0</v>
      </c>
      <c r="Q35" s="56">
        <f t="shared" si="4"/>
        <v>0</v>
      </c>
      <c r="R35" s="56">
        <f t="shared" si="4"/>
        <v>0</v>
      </c>
      <c r="S35" s="56">
        <f t="shared" si="4"/>
        <v>0</v>
      </c>
      <c r="T35" s="56">
        <f t="shared" si="4"/>
        <v>0</v>
      </c>
      <c r="U35" s="868"/>
      <c r="V35" s="39"/>
      <c r="W35" s="39"/>
      <c r="X35" s="39"/>
      <c r="Y35" s="48">
        <f t="shared" si="5"/>
        <v>0</v>
      </c>
      <c r="Z35" s="48">
        <f t="shared" si="5"/>
        <v>0</v>
      </c>
      <c r="AA35" s="48">
        <f t="shared" si="5"/>
        <v>0</v>
      </c>
      <c r="AB35" s="48">
        <f t="shared" si="5"/>
        <v>0</v>
      </c>
      <c r="AC35" s="48">
        <f t="shared" si="5"/>
        <v>0</v>
      </c>
      <c r="AD35" s="48">
        <f t="shared" si="5"/>
        <v>0</v>
      </c>
      <c r="AE35" s="48">
        <f t="shared" si="5"/>
        <v>0</v>
      </c>
      <c r="AF35" s="48">
        <f t="shared" si="5"/>
        <v>0</v>
      </c>
      <c r="AG35" s="48">
        <f t="shared" si="5"/>
        <v>0</v>
      </c>
      <c r="AH35" s="48">
        <f t="shared" si="5"/>
        <v>0</v>
      </c>
      <c r="AI35" s="48">
        <f t="shared" si="5"/>
        <v>0</v>
      </c>
      <c r="AJ35" s="48">
        <f t="shared" si="5"/>
        <v>0</v>
      </c>
      <c r="AK35" s="48">
        <f t="shared" si="5"/>
        <v>0</v>
      </c>
      <c r="AL35" s="48">
        <f t="shared" si="5"/>
        <v>0</v>
      </c>
      <c r="AM35" s="48">
        <f t="shared" si="5"/>
        <v>0</v>
      </c>
      <c r="AN35" s="48">
        <f t="shared" si="5"/>
        <v>0</v>
      </c>
      <c r="AO35" s="48">
        <f t="shared" si="5"/>
        <v>0</v>
      </c>
      <c r="AP35" s="48">
        <f t="shared" si="5"/>
        <v>0</v>
      </c>
      <c r="AQ35" s="48">
        <f t="shared" si="5"/>
        <v>0</v>
      </c>
      <c r="AR35" s="48">
        <f t="shared" si="5"/>
        <v>0</v>
      </c>
      <c r="AS35" s="48">
        <f t="shared" si="5"/>
        <v>0</v>
      </c>
      <c r="AT35" s="48">
        <f t="shared" si="5"/>
        <v>0</v>
      </c>
      <c r="AU35" s="869"/>
      <c r="AV35" s="38"/>
      <c r="AW35" s="39"/>
      <c r="AX35" s="39"/>
      <c r="AY35" s="39"/>
      <c r="AZ35" s="39"/>
      <c r="BA35" s="39"/>
      <c r="BB35" s="39"/>
      <c r="BC35" s="39"/>
      <c r="BD35" s="39"/>
      <c r="BE35" s="836"/>
      <c r="BF35" s="495"/>
      <c r="BG35" s="80">
        <f>SUM(BG41,BG39,BG37)</f>
        <v>0</v>
      </c>
    </row>
    <row r="36" spans="1:59" ht="13.5" thickBot="1">
      <c r="A36" s="829"/>
      <c r="B36" s="569" t="s">
        <v>150</v>
      </c>
      <c r="C36" s="571" t="s">
        <v>153</v>
      </c>
      <c r="D36" s="28" t="s">
        <v>21</v>
      </c>
      <c r="E36" s="29">
        <v>6</v>
      </c>
      <c r="F36" s="29">
        <v>6</v>
      </c>
      <c r="G36" s="29">
        <v>6</v>
      </c>
      <c r="H36" s="29">
        <v>6</v>
      </c>
      <c r="I36" s="29">
        <v>6</v>
      </c>
      <c r="J36" s="29">
        <v>6</v>
      </c>
      <c r="K36" s="29">
        <v>6</v>
      </c>
      <c r="L36" s="29">
        <v>6</v>
      </c>
      <c r="M36" s="29">
        <v>6</v>
      </c>
      <c r="N36" s="29">
        <v>6</v>
      </c>
      <c r="O36" s="29">
        <v>6</v>
      </c>
      <c r="P36" s="29">
        <v>6</v>
      </c>
      <c r="Q36" s="29">
        <v>6</v>
      </c>
      <c r="R36" s="29">
        <v>6</v>
      </c>
      <c r="S36" s="29">
        <v>6</v>
      </c>
      <c r="T36" s="29">
        <v>6</v>
      </c>
      <c r="U36" s="870">
        <v>6</v>
      </c>
      <c r="V36" s="32">
        <f>SUM(E36:U36)</f>
        <v>102</v>
      </c>
      <c r="W36" s="32"/>
      <c r="X36" s="32"/>
      <c r="Y36" s="237">
        <v>6</v>
      </c>
      <c r="Z36" s="28">
        <v>6</v>
      </c>
      <c r="AA36" s="28">
        <v>6</v>
      </c>
      <c r="AB36" s="28">
        <v>6</v>
      </c>
      <c r="AC36" s="28">
        <v>6</v>
      </c>
      <c r="AD36" s="28">
        <v>6</v>
      </c>
      <c r="AE36" s="28">
        <v>6</v>
      </c>
      <c r="AF36" s="28">
        <v>6</v>
      </c>
      <c r="AG36" s="28">
        <v>6</v>
      </c>
      <c r="AH36" s="29">
        <v>6</v>
      </c>
      <c r="AI36" s="29">
        <v>6</v>
      </c>
      <c r="AJ36" s="29">
        <v>6</v>
      </c>
      <c r="AK36" s="29">
        <v>6</v>
      </c>
      <c r="AL36" s="28">
        <v>6</v>
      </c>
      <c r="AM36" s="29">
        <v>6</v>
      </c>
      <c r="AN36" s="29">
        <v>6</v>
      </c>
      <c r="AO36" s="29">
        <v>6</v>
      </c>
      <c r="AP36" s="29">
        <v>6</v>
      </c>
      <c r="AQ36" s="29">
        <v>6</v>
      </c>
      <c r="AR36" s="29">
        <v>6</v>
      </c>
      <c r="AS36" s="29">
        <v>6</v>
      </c>
      <c r="AT36" s="29">
        <v>6</v>
      </c>
      <c r="AU36" s="837"/>
      <c r="AV36" s="30"/>
      <c r="AW36" s="31">
        <f>SUM(Y36:AT36)</f>
        <v>132</v>
      </c>
      <c r="AX36" s="31"/>
      <c r="AY36" s="31"/>
      <c r="AZ36" s="31"/>
      <c r="BA36" s="31"/>
      <c r="BB36" s="31"/>
      <c r="BC36" s="31"/>
      <c r="BD36" s="31"/>
      <c r="BE36" s="832"/>
      <c r="BF36" s="838">
        <f>SUM(E36:T36,Y36:AU36)</f>
        <v>228</v>
      </c>
      <c r="BG36" s="79"/>
    </row>
    <row r="37" spans="1:59" ht="13.5" thickBot="1">
      <c r="A37" s="829"/>
      <c r="B37" s="570"/>
      <c r="C37" s="572"/>
      <c r="D37" s="550" t="s">
        <v>22</v>
      </c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8"/>
      <c r="U37" s="314"/>
      <c r="V37" s="37"/>
      <c r="W37" s="37"/>
      <c r="X37" s="37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871"/>
      <c r="AV37" s="38"/>
      <c r="AW37" s="39"/>
      <c r="AX37" s="39"/>
      <c r="AY37" s="39"/>
      <c r="AZ37" s="39"/>
      <c r="BA37" s="39"/>
      <c r="BB37" s="39"/>
      <c r="BC37" s="39"/>
      <c r="BD37" s="39"/>
      <c r="BE37" s="836"/>
      <c r="BF37" s="495"/>
      <c r="BG37" s="81">
        <f>SUM(E37:T37,Y37:AU37)</f>
        <v>0</v>
      </c>
    </row>
    <row r="38" spans="1:59" ht="13.5" thickBot="1">
      <c r="A38" s="829"/>
      <c r="B38" s="569" t="s">
        <v>151</v>
      </c>
      <c r="C38" s="571" t="s">
        <v>154</v>
      </c>
      <c r="D38" s="28" t="s">
        <v>21</v>
      </c>
      <c r="E38" s="29">
        <v>3</v>
      </c>
      <c r="F38" s="29">
        <v>3</v>
      </c>
      <c r="G38" s="29">
        <v>3</v>
      </c>
      <c r="H38" s="29">
        <v>3</v>
      </c>
      <c r="I38" s="29">
        <v>3</v>
      </c>
      <c r="J38" s="29">
        <v>3</v>
      </c>
      <c r="K38" s="29">
        <v>3</v>
      </c>
      <c r="L38" s="29">
        <v>3</v>
      </c>
      <c r="M38" s="29">
        <v>3</v>
      </c>
      <c r="N38" s="29">
        <v>3</v>
      </c>
      <c r="O38" s="29">
        <v>3</v>
      </c>
      <c r="P38" s="29">
        <v>3</v>
      </c>
      <c r="Q38" s="29">
        <v>3</v>
      </c>
      <c r="R38" s="29">
        <v>3</v>
      </c>
      <c r="S38" s="29">
        <v>3</v>
      </c>
      <c r="T38" s="29">
        <v>3</v>
      </c>
      <c r="U38" s="305">
        <v>2</v>
      </c>
      <c r="V38" s="32">
        <f>SUM(E38:U38)</f>
        <v>50</v>
      </c>
      <c r="W38" s="32"/>
      <c r="X38" s="32"/>
      <c r="Y38" s="28">
        <v>3</v>
      </c>
      <c r="Z38" s="28">
        <v>3</v>
      </c>
      <c r="AA38" s="28">
        <v>3</v>
      </c>
      <c r="AB38" s="28">
        <v>3</v>
      </c>
      <c r="AC38" s="28">
        <v>3</v>
      </c>
      <c r="AD38" s="28">
        <v>3</v>
      </c>
      <c r="AE38" s="28">
        <v>3</v>
      </c>
      <c r="AF38" s="28">
        <v>3</v>
      </c>
      <c r="AG38" s="28">
        <v>3</v>
      </c>
      <c r="AH38" s="28">
        <v>3</v>
      </c>
      <c r="AI38" s="28">
        <v>3</v>
      </c>
      <c r="AJ38" s="28">
        <v>3</v>
      </c>
      <c r="AK38" s="28">
        <v>3</v>
      </c>
      <c r="AL38" s="28">
        <v>3</v>
      </c>
      <c r="AM38" s="28">
        <v>3</v>
      </c>
      <c r="AN38" s="28">
        <v>3</v>
      </c>
      <c r="AO38" s="28">
        <v>3</v>
      </c>
      <c r="AP38" s="28">
        <v>3</v>
      </c>
      <c r="AQ38" s="28">
        <v>3</v>
      </c>
      <c r="AR38" s="28">
        <v>3</v>
      </c>
      <c r="AS38" s="28">
        <v>3</v>
      </c>
      <c r="AT38" s="28">
        <v>5</v>
      </c>
      <c r="AU38" s="837"/>
      <c r="AV38" s="30"/>
      <c r="AW38" s="31">
        <f>SUM(Y38:AT38)</f>
        <v>68</v>
      </c>
      <c r="AX38" s="31"/>
      <c r="AY38" s="31"/>
      <c r="AZ38" s="31"/>
      <c r="BA38" s="31"/>
      <c r="BB38" s="31"/>
      <c r="BC38" s="31"/>
      <c r="BD38" s="31"/>
      <c r="BE38" s="832"/>
      <c r="BF38" s="838">
        <f>SUM(E38:T38,Y38:AU38)</f>
        <v>116</v>
      </c>
      <c r="BG38" s="79"/>
    </row>
    <row r="39" spans="1:59" ht="13.5" thickBot="1">
      <c r="A39" s="829"/>
      <c r="B39" s="570"/>
      <c r="C39" s="572"/>
      <c r="D39" s="550" t="s">
        <v>22</v>
      </c>
      <c r="E39" s="62"/>
      <c r="F39" s="62"/>
      <c r="G39" s="62"/>
      <c r="H39" s="62"/>
      <c r="I39" s="62"/>
      <c r="J39" s="62"/>
      <c r="K39" s="62"/>
      <c r="L39" s="63"/>
      <c r="M39" s="63"/>
      <c r="N39" s="63"/>
      <c r="O39" s="63"/>
      <c r="P39" s="63"/>
      <c r="Q39" s="63"/>
      <c r="R39" s="63"/>
      <c r="S39" s="63"/>
      <c r="T39" s="61"/>
      <c r="U39" s="314"/>
      <c r="V39" s="37"/>
      <c r="W39" s="37"/>
      <c r="X39" s="37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872"/>
      <c r="AV39" s="38"/>
      <c r="AW39" s="39"/>
      <c r="AX39" s="39"/>
      <c r="AY39" s="39"/>
      <c r="AZ39" s="39"/>
      <c r="BA39" s="39"/>
      <c r="BB39" s="39"/>
      <c r="BC39" s="39"/>
      <c r="BD39" s="39"/>
      <c r="BE39" s="836"/>
      <c r="BF39" s="495"/>
      <c r="BG39" s="81">
        <f>SUM(E39:T39,Y39:AU39)</f>
        <v>0</v>
      </c>
    </row>
    <row r="40" spans="1:59">
      <c r="A40" s="829"/>
      <c r="B40" s="569" t="s">
        <v>152</v>
      </c>
      <c r="C40" s="571" t="s">
        <v>169</v>
      </c>
      <c r="D40" s="28" t="s">
        <v>21</v>
      </c>
      <c r="E40" s="29">
        <v>2</v>
      </c>
      <c r="F40" s="29">
        <v>2</v>
      </c>
      <c r="G40" s="29">
        <v>2</v>
      </c>
      <c r="H40" s="29">
        <v>2</v>
      </c>
      <c r="I40" s="29">
        <v>2</v>
      </c>
      <c r="J40" s="29">
        <v>2</v>
      </c>
      <c r="K40" s="29">
        <v>2</v>
      </c>
      <c r="L40" s="29">
        <v>2</v>
      </c>
      <c r="M40" s="29">
        <v>2</v>
      </c>
      <c r="N40" s="29">
        <v>2</v>
      </c>
      <c r="O40" s="29">
        <v>2</v>
      </c>
      <c r="P40" s="29">
        <v>2</v>
      </c>
      <c r="Q40" s="29">
        <v>2</v>
      </c>
      <c r="R40" s="29">
        <v>2</v>
      </c>
      <c r="S40" s="29">
        <v>2</v>
      </c>
      <c r="T40" s="29">
        <v>2</v>
      </c>
      <c r="U40" s="512">
        <v>2</v>
      </c>
      <c r="V40" s="32">
        <f>SUM(E40:U40)</f>
        <v>34</v>
      </c>
      <c r="W40" s="32"/>
      <c r="X40" s="32"/>
      <c r="Y40" s="28">
        <v>4</v>
      </c>
      <c r="Z40" s="28">
        <v>4</v>
      </c>
      <c r="AA40" s="28">
        <v>4</v>
      </c>
      <c r="AB40" s="28">
        <v>4</v>
      </c>
      <c r="AC40" s="28">
        <v>4</v>
      </c>
      <c r="AD40" s="28">
        <v>4</v>
      </c>
      <c r="AE40" s="28">
        <v>4</v>
      </c>
      <c r="AF40" s="28">
        <v>4</v>
      </c>
      <c r="AG40" s="28">
        <v>4</v>
      </c>
      <c r="AH40" s="28">
        <v>4</v>
      </c>
      <c r="AI40" s="28">
        <v>4</v>
      </c>
      <c r="AJ40" s="28">
        <v>4</v>
      </c>
      <c r="AK40" s="28">
        <v>4</v>
      </c>
      <c r="AL40" s="28">
        <v>4</v>
      </c>
      <c r="AM40" s="28">
        <v>4</v>
      </c>
      <c r="AN40" s="28">
        <v>4</v>
      </c>
      <c r="AO40" s="28">
        <v>4</v>
      </c>
      <c r="AP40" s="28">
        <v>4</v>
      </c>
      <c r="AQ40" s="28">
        <v>4</v>
      </c>
      <c r="AR40" s="28">
        <v>4</v>
      </c>
      <c r="AS40" s="28">
        <v>4</v>
      </c>
      <c r="AT40" s="28">
        <v>4</v>
      </c>
      <c r="AU40" s="837"/>
      <c r="AV40" s="30"/>
      <c r="AW40" s="31">
        <f>SUM(Y40:AT40)</f>
        <v>88</v>
      </c>
      <c r="AX40" s="31"/>
      <c r="AY40" s="31"/>
      <c r="AZ40" s="31"/>
      <c r="BA40" s="31"/>
      <c r="BB40" s="31"/>
      <c r="BC40" s="31"/>
      <c r="BD40" s="31"/>
      <c r="BE40" s="832"/>
      <c r="BF40" s="838">
        <f>SUM(E40:T40,Y40:AU40)</f>
        <v>120</v>
      </c>
      <c r="BG40" s="79"/>
    </row>
    <row r="41" spans="1:59" ht="13.5" thickBot="1">
      <c r="A41" s="829"/>
      <c r="B41" s="570"/>
      <c r="C41" s="572"/>
      <c r="D41" s="550" t="s">
        <v>22</v>
      </c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314"/>
      <c r="V41" s="37"/>
      <c r="W41" s="37"/>
      <c r="X41" s="37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871"/>
      <c r="AV41" s="38"/>
      <c r="AW41" s="39"/>
      <c r="AX41" s="39"/>
      <c r="AY41" s="39"/>
      <c r="AZ41" s="39"/>
      <c r="BA41" s="39"/>
      <c r="BB41" s="39"/>
      <c r="BC41" s="39"/>
      <c r="BD41" s="39"/>
      <c r="BE41" s="836"/>
      <c r="BF41" s="873"/>
      <c r="BG41" s="81">
        <f>SUM(E41:T41,Y41:AU41)</f>
        <v>0</v>
      </c>
    </row>
    <row r="42" spans="1:59" ht="13.5" thickBot="1">
      <c r="A42" s="829"/>
      <c r="B42" s="566" t="s">
        <v>342</v>
      </c>
      <c r="C42" s="565" t="s">
        <v>343</v>
      </c>
      <c r="D42" s="28" t="s">
        <v>21</v>
      </c>
      <c r="E42" s="874">
        <v>2</v>
      </c>
      <c r="F42" s="874">
        <v>2</v>
      </c>
      <c r="G42" s="874">
        <v>2</v>
      </c>
      <c r="H42" s="874">
        <v>2</v>
      </c>
      <c r="I42" s="874">
        <v>2</v>
      </c>
      <c r="J42" s="874">
        <v>2</v>
      </c>
      <c r="K42" s="874">
        <v>2</v>
      </c>
      <c r="L42" s="874">
        <v>2</v>
      </c>
      <c r="M42" s="874">
        <v>2</v>
      </c>
      <c r="N42" s="874">
        <v>2</v>
      </c>
      <c r="O42" s="874">
        <v>2</v>
      </c>
      <c r="P42" s="874">
        <v>3</v>
      </c>
      <c r="Q42" s="874">
        <v>2</v>
      </c>
      <c r="R42" s="874">
        <v>3</v>
      </c>
      <c r="S42" s="874">
        <v>3</v>
      </c>
      <c r="T42" s="874">
        <v>3</v>
      </c>
      <c r="U42" s="870">
        <v>3</v>
      </c>
      <c r="V42" s="875">
        <f>SUM(E42:U42)</f>
        <v>39</v>
      </c>
      <c r="W42" s="161"/>
      <c r="X42" s="161"/>
      <c r="Y42" s="876">
        <v>3</v>
      </c>
      <c r="Z42" s="876"/>
      <c r="AA42" s="876">
        <v>3</v>
      </c>
      <c r="AB42" s="876"/>
      <c r="AC42" s="876">
        <v>3</v>
      </c>
      <c r="AD42" s="876"/>
      <c r="AE42" s="876">
        <v>3</v>
      </c>
      <c r="AF42" s="876"/>
      <c r="AG42" s="876">
        <v>3</v>
      </c>
      <c r="AH42" s="876"/>
      <c r="AI42" s="876">
        <v>3</v>
      </c>
      <c r="AJ42" s="876"/>
      <c r="AK42" s="876">
        <v>2</v>
      </c>
      <c r="AL42" s="876"/>
      <c r="AM42" s="876">
        <v>2</v>
      </c>
      <c r="AN42" s="876">
        <v>2</v>
      </c>
      <c r="AO42" s="876">
        <v>2</v>
      </c>
      <c r="AP42" s="876">
        <v>2</v>
      </c>
      <c r="AQ42" s="876">
        <v>2</v>
      </c>
      <c r="AR42" s="876">
        <v>2</v>
      </c>
      <c r="AS42" s="876">
        <v>2</v>
      </c>
      <c r="AT42" s="876">
        <v>2</v>
      </c>
      <c r="AU42" s="877"/>
      <c r="AV42" s="176"/>
      <c r="AW42" s="177">
        <f>SUM(Y42:AT42)</f>
        <v>36</v>
      </c>
      <c r="AX42" s="177"/>
      <c r="AY42" s="177"/>
      <c r="AZ42" s="177"/>
      <c r="BA42" s="177"/>
      <c r="BB42" s="177"/>
      <c r="BC42" s="177"/>
      <c r="BD42" s="177"/>
      <c r="BE42" s="858"/>
      <c r="BF42" s="878"/>
      <c r="BG42" s="879"/>
    </row>
    <row r="43" spans="1:59" ht="14.25" thickTop="1" thickBot="1">
      <c r="A43" s="880"/>
      <c r="B43" s="581" t="s">
        <v>75</v>
      </c>
      <c r="C43" s="683"/>
      <c r="D43" s="683"/>
      <c r="E43" s="46">
        <f t="shared" ref="E43:T44" si="7">SUM(E10,E34)</f>
        <v>36</v>
      </c>
      <c r="F43" s="46">
        <f t="shared" si="7"/>
        <v>35</v>
      </c>
      <c r="G43" s="46">
        <f t="shared" si="7"/>
        <v>36</v>
      </c>
      <c r="H43" s="46">
        <f t="shared" si="7"/>
        <v>35</v>
      </c>
      <c r="I43" s="46">
        <f t="shared" si="7"/>
        <v>36</v>
      </c>
      <c r="J43" s="46">
        <f t="shared" si="7"/>
        <v>35</v>
      </c>
      <c r="K43" s="46">
        <f t="shared" si="7"/>
        <v>36</v>
      </c>
      <c r="L43" s="46">
        <f t="shared" si="7"/>
        <v>35</v>
      </c>
      <c r="M43" s="46">
        <f t="shared" si="7"/>
        <v>36</v>
      </c>
      <c r="N43" s="46">
        <f t="shared" si="7"/>
        <v>35</v>
      </c>
      <c r="O43" s="46">
        <f t="shared" si="7"/>
        <v>36</v>
      </c>
      <c r="P43" s="46">
        <f t="shared" si="7"/>
        <v>34</v>
      </c>
      <c r="Q43" s="46">
        <f t="shared" si="7"/>
        <v>36</v>
      </c>
      <c r="R43" s="46">
        <f t="shared" si="7"/>
        <v>34</v>
      </c>
      <c r="S43" s="46">
        <f t="shared" si="7"/>
        <v>36</v>
      </c>
      <c r="T43" s="46">
        <f t="shared" si="7"/>
        <v>36</v>
      </c>
      <c r="U43" s="45">
        <f>-SUM(U10,U34)</f>
        <v>-38</v>
      </c>
      <c r="V43" s="881">
        <f>SUM(V36:V41,V42)</f>
        <v>225</v>
      </c>
      <c r="W43" s="45"/>
      <c r="X43" s="45"/>
      <c r="Y43" s="46">
        <f>SUM(Y10,Y34)</f>
        <v>38</v>
      </c>
      <c r="Z43" s="46">
        <f t="shared" ref="Z43:AU43" si="8">SUM(Z10,Z34)</f>
        <v>36</v>
      </c>
      <c r="AA43" s="46">
        <f>SUM(AA10,AA34,AA42)</f>
        <v>38</v>
      </c>
      <c r="AB43" s="46">
        <f>SUM(AB10,AB34)</f>
        <v>36</v>
      </c>
      <c r="AC43" s="46">
        <f t="shared" si="8"/>
        <v>37</v>
      </c>
      <c r="AD43" s="46">
        <f t="shared" si="8"/>
        <v>36</v>
      </c>
      <c r="AE43" s="46">
        <f t="shared" si="8"/>
        <v>37</v>
      </c>
      <c r="AF43" s="46">
        <f t="shared" si="8"/>
        <v>36</v>
      </c>
      <c r="AG43" s="46">
        <f t="shared" si="8"/>
        <v>37</v>
      </c>
      <c r="AH43" s="46">
        <f t="shared" si="8"/>
        <v>38</v>
      </c>
      <c r="AI43" s="46">
        <f t="shared" si="8"/>
        <v>37</v>
      </c>
      <c r="AJ43" s="46">
        <f t="shared" si="8"/>
        <v>38</v>
      </c>
      <c r="AK43" s="46">
        <f t="shared" si="8"/>
        <v>39</v>
      </c>
      <c r="AL43" s="46">
        <f t="shared" si="8"/>
        <v>38</v>
      </c>
      <c r="AM43" s="46">
        <f t="shared" si="8"/>
        <v>38</v>
      </c>
      <c r="AN43" s="46">
        <f t="shared" si="8"/>
        <v>40</v>
      </c>
      <c r="AO43" s="46">
        <f t="shared" si="8"/>
        <v>39</v>
      </c>
      <c r="AP43" s="46">
        <f t="shared" si="8"/>
        <v>40</v>
      </c>
      <c r="AQ43" s="46">
        <f t="shared" si="8"/>
        <v>39</v>
      </c>
      <c r="AR43" s="46">
        <f t="shared" si="8"/>
        <v>39</v>
      </c>
      <c r="AS43" s="46">
        <f t="shared" si="8"/>
        <v>38</v>
      </c>
      <c r="AT43" s="46">
        <f t="shared" si="8"/>
        <v>38</v>
      </c>
      <c r="AU43" s="46">
        <f t="shared" si="8"/>
        <v>0</v>
      </c>
      <c r="AV43" s="33"/>
      <c r="AW43" s="33"/>
      <c r="AX43" s="33"/>
      <c r="AY43" s="33"/>
      <c r="AZ43" s="33"/>
      <c r="BA43" s="33"/>
      <c r="BB43" s="33"/>
      <c r="BC43" s="33"/>
      <c r="BD43" s="33"/>
      <c r="BE43" s="882"/>
      <c r="BF43" s="883">
        <f>SUM(E43:BE43)</f>
        <v>1586</v>
      </c>
      <c r="BG43" s="108"/>
    </row>
    <row r="44" spans="1:59" ht="14.25" thickTop="1">
      <c r="A44" s="880"/>
      <c r="B44" s="620" t="s">
        <v>76</v>
      </c>
      <c r="C44" s="684"/>
      <c r="D44" s="684"/>
      <c r="E44" s="55">
        <f t="shared" si="7"/>
        <v>0</v>
      </c>
      <c r="F44" s="55">
        <f t="shared" si="7"/>
        <v>0</v>
      </c>
      <c r="G44" s="55">
        <f t="shared" si="7"/>
        <v>0</v>
      </c>
      <c r="H44" s="55">
        <f t="shared" si="7"/>
        <v>0</v>
      </c>
      <c r="I44" s="55">
        <f t="shared" si="7"/>
        <v>0</v>
      </c>
      <c r="J44" s="55">
        <f t="shared" si="7"/>
        <v>0</v>
      </c>
      <c r="K44" s="55">
        <f t="shared" si="7"/>
        <v>0</v>
      </c>
      <c r="L44" s="55">
        <f t="shared" si="7"/>
        <v>0</v>
      </c>
      <c r="M44" s="55">
        <f t="shared" si="7"/>
        <v>0</v>
      </c>
      <c r="N44" s="55">
        <f t="shared" si="7"/>
        <v>0</v>
      </c>
      <c r="O44" s="55">
        <f t="shared" si="7"/>
        <v>0</v>
      </c>
      <c r="P44" s="55">
        <f t="shared" si="7"/>
        <v>0</v>
      </c>
      <c r="Q44" s="55">
        <f t="shared" si="7"/>
        <v>0</v>
      </c>
      <c r="R44" s="55">
        <f t="shared" si="7"/>
        <v>0</v>
      </c>
      <c r="S44" s="55">
        <f t="shared" si="7"/>
        <v>0</v>
      </c>
      <c r="T44" s="55">
        <f t="shared" si="7"/>
        <v>0</v>
      </c>
      <c r="U44" s="20"/>
      <c r="V44" s="20"/>
      <c r="W44" s="20"/>
      <c r="X44" s="20"/>
      <c r="Y44" s="55">
        <f t="shared" ref="Y44:AU44" si="9">SUM(Y11,Y35)</f>
        <v>0</v>
      </c>
      <c r="Z44" s="55">
        <f t="shared" si="9"/>
        <v>0</v>
      </c>
      <c r="AA44" s="55">
        <f t="shared" si="9"/>
        <v>0</v>
      </c>
      <c r="AB44" s="55">
        <f t="shared" si="9"/>
        <v>0</v>
      </c>
      <c r="AC44" s="55">
        <f t="shared" si="9"/>
        <v>0</v>
      </c>
      <c r="AD44" s="55">
        <f t="shared" si="9"/>
        <v>0</v>
      </c>
      <c r="AE44" s="55">
        <f t="shared" si="9"/>
        <v>0</v>
      </c>
      <c r="AF44" s="55">
        <f t="shared" si="9"/>
        <v>0</v>
      </c>
      <c r="AG44" s="55">
        <f t="shared" si="9"/>
        <v>0</v>
      </c>
      <c r="AH44" s="55">
        <f t="shared" si="9"/>
        <v>0</v>
      </c>
      <c r="AI44" s="55">
        <f t="shared" si="9"/>
        <v>0</v>
      </c>
      <c r="AJ44" s="55">
        <f t="shared" si="9"/>
        <v>0</v>
      </c>
      <c r="AK44" s="55">
        <f t="shared" si="9"/>
        <v>0</v>
      </c>
      <c r="AL44" s="55">
        <f t="shared" si="9"/>
        <v>0</v>
      </c>
      <c r="AM44" s="55">
        <f t="shared" si="9"/>
        <v>0</v>
      </c>
      <c r="AN44" s="55">
        <f t="shared" si="9"/>
        <v>0</v>
      </c>
      <c r="AO44" s="55">
        <f t="shared" si="9"/>
        <v>0</v>
      </c>
      <c r="AP44" s="55">
        <f t="shared" si="9"/>
        <v>0</v>
      </c>
      <c r="AQ44" s="55">
        <f t="shared" si="9"/>
        <v>0</v>
      </c>
      <c r="AR44" s="55">
        <f t="shared" si="9"/>
        <v>0</v>
      </c>
      <c r="AS44" s="55">
        <f t="shared" si="9"/>
        <v>0</v>
      </c>
      <c r="AT44" s="55">
        <f t="shared" si="9"/>
        <v>0</v>
      </c>
      <c r="AU44" s="55">
        <f t="shared" si="9"/>
        <v>0</v>
      </c>
      <c r="AV44" s="21"/>
      <c r="AW44" s="21"/>
      <c r="AX44" s="21"/>
      <c r="AY44" s="21"/>
      <c r="AZ44" s="21"/>
      <c r="BA44" s="21"/>
      <c r="BB44" s="21"/>
      <c r="BC44" s="21"/>
      <c r="BD44" s="21"/>
      <c r="BE44" s="884"/>
      <c r="BF44" s="885"/>
      <c r="BG44" s="82">
        <f>SUM(BG11,BG35)</f>
        <v>0</v>
      </c>
    </row>
    <row r="45" spans="1:59" ht="13.5" thickBot="1">
      <c r="A45" s="886"/>
      <c r="B45" s="623" t="s">
        <v>44</v>
      </c>
      <c r="C45" s="685"/>
      <c r="D45" s="685"/>
      <c r="E45" s="83">
        <f>SUM(E43:E44)</f>
        <v>36</v>
      </c>
      <c r="F45" s="83">
        <f t="shared" ref="F45:T45" si="10">SUM(F43:F44)</f>
        <v>35</v>
      </c>
      <c r="G45" s="83">
        <f t="shared" si="10"/>
        <v>36</v>
      </c>
      <c r="H45" s="83">
        <f t="shared" si="10"/>
        <v>35</v>
      </c>
      <c r="I45" s="83">
        <f t="shared" si="10"/>
        <v>36</v>
      </c>
      <c r="J45" s="83">
        <f t="shared" si="10"/>
        <v>35</v>
      </c>
      <c r="K45" s="83">
        <f t="shared" si="10"/>
        <v>36</v>
      </c>
      <c r="L45" s="83">
        <f t="shared" si="10"/>
        <v>35</v>
      </c>
      <c r="M45" s="83">
        <f t="shared" si="10"/>
        <v>36</v>
      </c>
      <c r="N45" s="83">
        <f t="shared" si="10"/>
        <v>35</v>
      </c>
      <c r="O45" s="83">
        <f t="shared" si="10"/>
        <v>36</v>
      </c>
      <c r="P45" s="83">
        <f t="shared" si="10"/>
        <v>34</v>
      </c>
      <c r="Q45" s="83">
        <f t="shared" si="10"/>
        <v>36</v>
      </c>
      <c r="R45" s="83">
        <f t="shared" si="10"/>
        <v>34</v>
      </c>
      <c r="S45" s="83">
        <f t="shared" si="10"/>
        <v>36</v>
      </c>
      <c r="T45" s="83">
        <f t="shared" si="10"/>
        <v>36</v>
      </c>
      <c r="U45" s="94"/>
      <c r="V45" s="94">
        <f>SUM(V34,V43)</f>
        <v>641</v>
      </c>
      <c r="W45" s="134"/>
      <c r="X45" s="134"/>
      <c r="Y45" s="83">
        <f t="shared" ref="Y45:AU45" si="11">SUM(Y43:Y44)</f>
        <v>38</v>
      </c>
      <c r="Z45" s="83">
        <f t="shared" si="11"/>
        <v>36</v>
      </c>
      <c r="AA45" s="83">
        <f t="shared" si="11"/>
        <v>38</v>
      </c>
      <c r="AB45" s="83">
        <f t="shared" si="11"/>
        <v>36</v>
      </c>
      <c r="AC45" s="83">
        <f t="shared" si="11"/>
        <v>37</v>
      </c>
      <c r="AD45" s="83">
        <f t="shared" si="11"/>
        <v>36</v>
      </c>
      <c r="AE45" s="83">
        <f t="shared" si="11"/>
        <v>37</v>
      </c>
      <c r="AF45" s="83">
        <f t="shared" si="11"/>
        <v>36</v>
      </c>
      <c r="AG45" s="83">
        <f t="shared" si="11"/>
        <v>37</v>
      </c>
      <c r="AH45" s="83">
        <f t="shared" si="11"/>
        <v>38</v>
      </c>
      <c r="AI45" s="83">
        <f t="shared" si="11"/>
        <v>37</v>
      </c>
      <c r="AJ45" s="83">
        <f t="shared" si="11"/>
        <v>38</v>
      </c>
      <c r="AK45" s="83">
        <f t="shared" si="11"/>
        <v>39</v>
      </c>
      <c r="AL45" s="83">
        <f t="shared" si="11"/>
        <v>38</v>
      </c>
      <c r="AM45" s="83">
        <f t="shared" si="11"/>
        <v>38</v>
      </c>
      <c r="AN45" s="83">
        <f t="shared" si="11"/>
        <v>40</v>
      </c>
      <c r="AO45" s="83">
        <f t="shared" si="11"/>
        <v>39</v>
      </c>
      <c r="AP45" s="83">
        <f t="shared" si="11"/>
        <v>40</v>
      </c>
      <c r="AQ45" s="83">
        <f t="shared" si="11"/>
        <v>39</v>
      </c>
      <c r="AR45" s="83">
        <f t="shared" si="11"/>
        <v>39</v>
      </c>
      <c r="AS45" s="83">
        <f t="shared" si="11"/>
        <v>38</v>
      </c>
      <c r="AT45" s="83">
        <f t="shared" si="11"/>
        <v>38</v>
      </c>
      <c r="AU45" s="83">
        <f t="shared" si="11"/>
        <v>0</v>
      </c>
      <c r="AV45" s="94"/>
      <c r="AW45" s="94"/>
      <c r="AX45" s="94"/>
      <c r="AY45" s="94"/>
      <c r="AZ45" s="94"/>
      <c r="BA45" s="94"/>
      <c r="BB45" s="94"/>
      <c r="BC45" s="94"/>
      <c r="BD45" s="94"/>
      <c r="BE45" s="887"/>
      <c r="BF45" s="888">
        <f>SUM(BF43,BG44)</f>
        <v>1586</v>
      </c>
      <c r="BG45" s="672"/>
    </row>
    <row r="46" spans="1:59" ht="13.5" thickTop="1">
      <c r="A46" s="889"/>
      <c r="B46" s="148"/>
      <c r="C46" s="148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</row>
    <row r="47" spans="1:59" ht="12.75" customHeight="1">
      <c r="A47" s="889"/>
      <c r="B47" s="148"/>
      <c r="C47" s="148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 s="148"/>
      <c r="U47" s="148"/>
      <c r="V47" s="148"/>
      <c r="W47" s="148"/>
      <c r="X47" s="148"/>
      <c r="Y47"/>
      <c r="Z47"/>
      <c r="AA47"/>
      <c r="AB47"/>
      <c r="AC47"/>
      <c r="AD47"/>
      <c r="AE47"/>
      <c r="AF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</row>
    <row r="48" spans="1:59">
      <c r="A48" s="889"/>
      <c r="B48" s="148"/>
      <c r="C48" s="1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 s="148"/>
      <c r="U48" s="148"/>
      <c r="V48" s="148"/>
      <c r="W48" s="149"/>
      <c r="X48" s="147"/>
      <c r="Y48" t="s">
        <v>79</v>
      </c>
      <c r="Z48"/>
      <c r="AA48"/>
      <c r="AB48"/>
      <c r="AC48"/>
      <c r="AD48"/>
      <c r="AE48"/>
      <c r="AF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</row>
    <row r="49" spans="1:59">
      <c r="A49" s="889"/>
      <c r="B49" s="890"/>
      <c r="C49" s="890"/>
      <c r="T49" s="890"/>
      <c r="U49" s="891"/>
      <c r="V49" s="891"/>
      <c r="W49" s="891"/>
      <c r="X49" s="890"/>
    </row>
    <row r="50" spans="1:59">
      <c r="A50" s="889"/>
      <c r="B50" s="890"/>
      <c r="C50" s="890"/>
      <c r="T50" s="890"/>
      <c r="U50" s="891"/>
      <c r="V50" s="891"/>
      <c r="W50" s="891"/>
      <c r="X50" s="892"/>
      <c r="Y50" s="1" t="s">
        <v>200</v>
      </c>
    </row>
    <row r="51" spans="1:59" ht="12.75" customHeight="1">
      <c r="A51" s="889"/>
      <c r="B51" s="890"/>
      <c r="C51" s="890"/>
      <c r="T51" s="890"/>
      <c r="U51" s="891"/>
      <c r="V51" s="891"/>
      <c r="W51" s="891"/>
      <c r="X51" s="890"/>
    </row>
    <row r="52" spans="1:59">
      <c r="A52" s="889"/>
      <c r="B52" s="890"/>
      <c r="C52" s="890"/>
      <c r="T52" s="890"/>
      <c r="U52" s="891"/>
      <c r="V52" s="891"/>
    </row>
    <row r="53" spans="1:59" ht="18.75" customHeight="1">
      <c r="A53" s="889"/>
      <c r="B53" s="890"/>
      <c r="C53" s="890"/>
      <c r="T53" s="890"/>
      <c r="U53" s="891"/>
      <c r="V53" s="891"/>
    </row>
    <row r="54" spans="1:59" ht="18" customHeight="1">
      <c r="A54" s="889"/>
      <c r="B54" s="890"/>
      <c r="C54" s="890"/>
      <c r="T54" s="890"/>
      <c r="U54" s="891"/>
      <c r="V54" s="891"/>
    </row>
    <row r="55" spans="1:59">
      <c r="A55" s="889"/>
      <c r="B55" s="890"/>
      <c r="C55" s="890"/>
      <c r="T55" s="890"/>
      <c r="U55" s="891"/>
      <c r="V55" s="891"/>
    </row>
    <row r="56" spans="1:59">
      <c r="A56" s="889"/>
      <c r="B56" s="890"/>
      <c r="C56" s="890"/>
      <c r="T56" s="890"/>
      <c r="U56" s="891"/>
      <c r="V56" s="891"/>
    </row>
    <row r="57" spans="1:59" ht="12.75" customHeight="1">
      <c r="A57" s="889"/>
      <c r="B57" s="890"/>
      <c r="C57" s="890"/>
      <c r="T57" s="890"/>
      <c r="U57" s="890"/>
      <c r="V57" s="890"/>
    </row>
    <row r="58" spans="1:59" ht="12.75" customHeight="1">
      <c r="A58" s="889"/>
      <c r="B58" s="890"/>
      <c r="C58" s="890"/>
    </row>
    <row r="59" spans="1:59" ht="12.75" customHeight="1">
      <c r="A59" s="889"/>
      <c r="B59" s="890"/>
      <c r="C59" s="890"/>
    </row>
    <row r="60" spans="1:59" customFormat="1">
      <c r="A60" s="893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</row>
    <row r="61" spans="1:59" customFormat="1">
      <c r="A61" s="893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</row>
    <row r="62" spans="1:59" customFormat="1">
      <c r="A62" s="893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</row>
    <row r="63" spans="1:59">
      <c r="A63" s="846"/>
    </row>
    <row r="65" spans="1:1">
      <c r="A65" s="17"/>
    </row>
  </sheetData>
  <mergeCells count="49">
    <mergeCell ref="B43:D43"/>
    <mergeCell ref="B44:D44"/>
    <mergeCell ref="B45:D45"/>
    <mergeCell ref="BF45:BG45"/>
    <mergeCell ref="B36:B37"/>
    <mergeCell ref="C36:C37"/>
    <mergeCell ref="B38:B39"/>
    <mergeCell ref="C38:C39"/>
    <mergeCell ref="B40:B41"/>
    <mergeCell ref="C40:C41"/>
    <mergeCell ref="B30:B31"/>
    <mergeCell ref="C30:C31"/>
    <mergeCell ref="B32:B33"/>
    <mergeCell ref="C32:C33"/>
    <mergeCell ref="B34:B35"/>
    <mergeCell ref="C34:C35"/>
    <mergeCell ref="B24:B25"/>
    <mergeCell ref="C24:C25"/>
    <mergeCell ref="B26:B27"/>
    <mergeCell ref="C26:C27"/>
    <mergeCell ref="B28:B29"/>
    <mergeCell ref="C28:C29"/>
    <mergeCell ref="C16:C17"/>
    <mergeCell ref="B18:B19"/>
    <mergeCell ref="C18:C19"/>
    <mergeCell ref="B20:B21"/>
    <mergeCell ref="C20:C21"/>
    <mergeCell ref="B22:B23"/>
    <mergeCell ref="C22:C23"/>
    <mergeCell ref="A8:A45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A2:A7"/>
    <mergeCell ref="B2:B7"/>
    <mergeCell ref="C2:C7"/>
    <mergeCell ref="D2:D7"/>
    <mergeCell ref="BF2:BF7"/>
    <mergeCell ref="BG2:BG7"/>
    <mergeCell ref="E3:BE3"/>
    <mergeCell ref="E5:BE5"/>
    <mergeCell ref="V6:W6"/>
    <mergeCell ref="V7:W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учебный</vt:lpstr>
      <vt:lpstr>Титул</vt:lpstr>
      <vt:lpstr>аттестации</vt:lpstr>
      <vt:lpstr>4 курс</vt:lpstr>
      <vt:lpstr>3 курс</vt:lpstr>
      <vt:lpstr>2 курс</vt:lpstr>
      <vt:lpstr>1 курс</vt:lpstr>
      <vt:lpstr>учебный!_ftn1</vt:lpstr>
      <vt:lpstr>учебный!_ftnref1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87_6</dc:creator>
  <cp:lastModifiedBy>Nataly</cp:lastModifiedBy>
  <cp:lastPrinted>2014-12-08T19:16:52Z</cp:lastPrinted>
  <dcterms:created xsi:type="dcterms:W3CDTF">2011-01-28T09:41:23Z</dcterms:created>
  <dcterms:modified xsi:type="dcterms:W3CDTF">2022-04-01T09:46:31Z</dcterms:modified>
</cp:coreProperties>
</file>