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6440" activeTab="4"/>
  </bookViews>
  <sheets>
    <sheet name="титул" sheetId="7" r:id="rId1"/>
    <sheet name=" II kurs" sheetId="4" r:id="rId2"/>
    <sheet name="III kurs" sheetId="5" r:id="rId3"/>
    <sheet name="IV kurs" sheetId="6" r:id="rId4"/>
    <sheet name="Лист1" sheetId="8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42" i="8"/>
  <c r="V42"/>
  <c r="BG41"/>
  <c r="BF40"/>
  <c r="AW40"/>
  <c r="V40"/>
  <c r="BG39"/>
  <c r="BF38"/>
  <c r="AW38"/>
  <c r="V38"/>
  <c r="BG37"/>
  <c r="BF36"/>
  <c r="AW36"/>
  <c r="V36"/>
  <c r="V43" s="1"/>
  <c r="BG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T35"/>
  <c r="S35"/>
  <c r="R35"/>
  <c r="Q35"/>
  <c r="P35"/>
  <c r="O35"/>
  <c r="N35"/>
  <c r="M35"/>
  <c r="L35"/>
  <c r="K35"/>
  <c r="J35"/>
  <c r="I35"/>
  <c r="H35"/>
  <c r="G35"/>
  <c r="F35"/>
  <c r="E35"/>
  <c r="BF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U34"/>
  <c r="T34"/>
  <c r="S34"/>
  <c r="R34"/>
  <c r="Q34"/>
  <c r="P34"/>
  <c r="O34"/>
  <c r="N34"/>
  <c r="M34"/>
  <c r="L34"/>
  <c r="K34"/>
  <c r="J34"/>
  <c r="I34"/>
  <c r="H34"/>
  <c r="G34"/>
  <c r="F34"/>
  <c r="E34"/>
  <c r="AW32"/>
  <c r="AW30"/>
  <c r="BG29"/>
  <c r="BF28"/>
  <c r="AW28"/>
  <c r="V28"/>
  <c r="BG27"/>
  <c r="BF26"/>
  <c r="AW26"/>
  <c r="V26"/>
  <c r="BG25"/>
  <c r="BF24"/>
  <c r="AW24"/>
  <c r="V24"/>
  <c r="BG23"/>
  <c r="BF22"/>
  <c r="AW22"/>
  <c r="BG21"/>
  <c r="BF20"/>
  <c r="AW20"/>
  <c r="V20"/>
  <c r="BG19"/>
  <c r="BF18"/>
  <c r="AW18"/>
  <c r="V18"/>
  <c r="BG17"/>
  <c r="AW16"/>
  <c r="V16"/>
  <c r="BF16" s="1"/>
  <c r="BG15"/>
  <c r="AW14"/>
  <c r="V14"/>
  <c r="BF14" s="1"/>
  <c r="BG13"/>
  <c r="BF12"/>
  <c r="AW12"/>
  <c r="V12"/>
  <c r="V34" s="1"/>
  <c r="V45" s="1"/>
  <c r="BG11"/>
  <c r="BG44" s="1"/>
  <c r="AU11"/>
  <c r="AU44" s="1"/>
  <c r="AT11"/>
  <c r="AT44" s="1"/>
  <c r="AS11"/>
  <c r="AS44" s="1"/>
  <c r="AR11"/>
  <c r="AR44" s="1"/>
  <c r="AQ11"/>
  <c r="AQ44" s="1"/>
  <c r="AP11"/>
  <c r="AP44" s="1"/>
  <c r="AO11"/>
  <c r="AO44" s="1"/>
  <c r="AN11"/>
  <c r="AN44" s="1"/>
  <c r="AM11"/>
  <c r="AM44" s="1"/>
  <c r="AL11"/>
  <c r="AL44" s="1"/>
  <c r="AK11"/>
  <c r="AK44" s="1"/>
  <c r="AJ11"/>
  <c r="AJ44" s="1"/>
  <c r="AI11"/>
  <c r="AI44" s="1"/>
  <c r="AH11"/>
  <c r="AH44" s="1"/>
  <c r="AG11"/>
  <c r="AG44" s="1"/>
  <c r="AF11"/>
  <c r="AF44" s="1"/>
  <c r="AE11"/>
  <c r="AE44" s="1"/>
  <c r="AD11"/>
  <c r="AD44" s="1"/>
  <c r="AC11"/>
  <c r="AC44" s="1"/>
  <c r="AB11"/>
  <c r="AB44" s="1"/>
  <c r="AA11"/>
  <c r="AA44" s="1"/>
  <c r="Z11"/>
  <c r="Z44" s="1"/>
  <c r="Y11"/>
  <c r="Y44" s="1"/>
  <c r="T11"/>
  <c r="T44" s="1"/>
  <c r="S11"/>
  <c r="S44" s="1"/>
  <c r="R11"/>
  <c r="R44" s="1"/>
  <c r="Q11"/>
  <c r="Q44" s="1"/>
  <c r="P11"/>
  <c r="P44" s="1"/>
  <c r="O11"/>
  <c r="O44" s="1"/>
  <c r="N11"/>
  <c r="N44" s="1"/>
  <c r="M11"/>
  <c r="M44" s="1"/>
  <c r="L11"/>
  <c r="L44" s="1"/>
  <c r="K11"/>
  <c r="K44" s="1"/>
  <c r="J11"/>
  <c r="J44" s="1"/>
  <c r="I11"/>
  <c r="I44" s="1"/>
  <c r="H11"/>
  <c r="H44" s="1"/>
  <c r="G11"/>
  <c r="G44" s="1"/>
  <c r="F11"/>
  <c r="F44" s="1"/>
  <c r="E11"/>
  <c r="E44" s="1"/>
  <c r="AU10"/>
  <c r="AU43" s="1"/>
  <c r="AT10"/>
  <c r="AT43" s="1"/>
  <c r="AT45" s="1"/>
  <c r="AS10"/>
  <c r="AS43" s="1"/>
  <c r="AR10"/>
  <c r="AR43" s="1"/>
  <c r="AR45" s="1"/>
  <c r="AQ10"/>
  <c r="AQ43" s="1"/>
  <c r="AP10"/>
  <c r="AP43" s="1"/>
  <c r="AP45" s="1"/>
  <c r="AO10"/>
  <c r="AO43" s="1"/>
  <c r="AN10"/>
  <c r="AN43" s="1"/>
  <c r="AN45" s="1"/>
  <c r="AM10"/>
  <c r="AM43" s="1"/>
  <c r="AL10"/>
  <c r="AL43" s="1"/>
  <c r="AL45" s="1"/>
  <c r="AK10"/>
  <c r="AK43" s="1"/>
  <c r="AJ10"/>
  <c r="AJ43" s="1"/>
  <c r="AJ45" s="1"/>
  <c r="AI10"/>
  <c r="AI43" s="1"/>
  <c r="AH10"/>
  <c r="AH43" s="1"/>
  <c r="AH45" s="1"/>
  <c r="AG10"/>
  <c r="AG43" s="1"/>
  <c r="AF10"/>
  <c r="AF43" s="1"/>
  <c r="AF45" s="1"/>
  <c r="AE10"/>
  <c r="AE43" s="1"/>
  <c r="AD10"/>
  <c r="AD43" s="1"/>
  <c r="AD45" s="1"/>
  <c r="AC10"/>
  <c r="AC43" s="1"/>
  <c r="AB10"/>
  <c r="AB43" s="1"/>
  <c r="AB45" s="1"/>
  <c r="AA10"/>
  <c r="AA43" s="1"/>
  <c r="Z10"/>
  <c r="Z43" s="1"/>
  <c r="Z45" s="1"/>
  <c r="Y10"/>
  <c r="Y43" s="1"/>
  <c r="U10"/>
  <c r="U43" s="1"/>
  <c r="T10"/>
  <c r="T43" s="1"/>
  <c r="T45" s="1"/>
  <c r="S10"/>
  <c r="S43" s="1"/>
  <c r="S45" s="1"/>
  <c r="R10"/>
  <c r="R43" s="1"/>
  <c r="R45" s="1"/>
  <c r="Q10"/>
  <c r="Q43" s="1"/>
  <c r="Q45" s="1"/>
  <c r="P10"/>
  <c r="P43" s="1"/>
  <c r="P45" s="1"/>
  <c r="O10"/>
  <c r="O43" s="1"/>
  <c r="O45" s="1"/>
  <c r="N10"/>
  <c r="N43" s="1"/>
  <c r="N45" s="1"/>
  <c r="M10"/>
  <c r="M43" s="1"/>
  <c r="M45" s="1"/>
  <c r="L10"/>
  <c r="L43" s="1"/>
  <c r="L45" s="1"/>
  <c r="K10"/>
  <c r="K43" s="1"/>
  <c r="K45" s="1"/>
  <c r="J10"/>
  <c r="J43" s="1"/>
  <c r="J45" s="1"/>
  <c r="I10"/>
  <c r="I43" s="1"/>
  <c r="I45" s="1"/>
  <c r="H10"/>
  <c r="H43" s="1"/>
  <c r="H45" s="1"/>
  <c r="G10"/>
  <c r="G43" s="1"/>
  <c r="G45" s="1"/>
  <c r="F10"/>
  <c r="F43" s="1"/>
  <c r="F45" s="1"/>
  <c r="E10"/>
  <c r="E43" s="1"/>
  <c r="BG9"/>
  <c r="BF8"/>
  <c r="BI28" i="6"/>
  <c r="BH27"/>
  <c r="BI20"/>
  <c r="BH19"/>
  <c r="AE36"/>
  <c r="AE22" s="1"/>
  <c r="AE35"/>
  <c r="AE21" s="1"/>
  <c r="AE16"/>
  <c r="AE15"/>
  <c r="AE9"/>
  <c r="AE8"/>
  <c r="AG36"/>
  <c r="AG22" s="1"/>
  <c r="AG35"/>
  <c r="AG21" s="1"/>
  <c r="AG16"/>
  <c r="AG9"/>
  <c r="AG8"/>
  <c r="AF36"/>
  <c r="AF22" s="1"/>
  <c r="AF35"/>
  <c r="AF21" s="1"/>
  <c r="AF16"/>
  <c r="AF15"/>
  <c r="AF9"/>
  <c r="AF8"/>
  <c r="H36"/>
  <c r="G36"/>
  <c r="H35"/>
  <c r="G35"/>
  <c r="H30"/>
  <c r="G30"/>
  <c r="H29"/>
  <c r="G29"/>
  <c r="H24"/>
  <c r="G24"/>
  <c r="H23"/>
  <c r="G23"/>
  <c r="H16"/>
  <c r="G16"/>
  <c r="H15"/>
  <c r="G15"/>
  <c r="H9"/>
  <c r="G9"/>
  <c r="H8"/>
  <c r="G8"/>
  <c r="Y25" i="4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X25"/>
  <c r="AQ28"/>
  <c r="AV28" s="1"/>
  <c r="AQ18"/>
  <c r="AQ14"/>
  <c r="AQ13"/>
  <c r="AQ15" s="1"/>
  <c r="AQ11"/>
  <c r="AQ9"/>
  <c r="AQ31"/>
  <c r="AV31" s="1"/>
  <c r="AQ30"/>
  <c r="AV30" s="1"/>
  <c r="AQ26"/>
  <c r="P19"/>
  <c r="Q19"/>
  <c r="R19"/>
  <c r="E19"/>
  <c r="F19"/>
  <c r="L19"/>
  <c r="M19"/>
  <c r="N19"/>
  <c r="O19"/>
  <c r="D19"/>
  <c r="AQ24"/>
  <c r="T24"/>
  <c r="AV24" s="1"/>
  <c r="AQ23"/>
  <c r="T23"/>
  <c r="AQ22"/>
  <c r="AQ20"/>
  <c r="U21"/>
  <c r="U20"/>
  <c r="E15"/>
  <c r="F15"/>
  <c r="G15"/>
  <c r="H15"/>
  <c r="I15"/>
  <c r="J15"/>
  <c r="K15"/>
  <c r="L15"/>
  <c r="M15"/>
  <c r="N15"/>
  <c r="O15"/>
  <c r="P15"/>
  <c r="Q15"/>
  <c r="R15"/>
  <c r="S15"/>
  <c r="D15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E8"/>
  <c r="F8"/>
  <c r="G8"/>
  <c r="H8"/>
  <c r="I8"/>
  <c r="J8"/>
  <c r="K8"/>
  <c r="L8"/>
  <c r="M8"/>
  <c r="N8"/>
  <c r="O8"/>
  <c r="P8"/>
  <c r="Q8"/>
  <c r="R8"/>
  <c r="S8"/>
  <c r="D8"/>
  <c r="U17"/>
  <c r="AV17" s="1"/>
  <c r="U16"/>
  <c r="AV16" s="1"/>
  <c r="U14"/>
  <c r="AV13"/>
  <c r="U12"/>
  <c r="U11"/>
  <c r="U10"/>
  <c r="U9"/>
  <c r="AP19"/>
  <c r="AP15"/>
  <c r="BF43" i="8" l="1"/>
  <c r="BF45" s="1"/>
  <c r="E45"/>
  <c r="Y45"/>
  <c r="AA45"/>
  <c r="AC45"/>
  <c r="AE45"/>
  <c r="AG45"/>
  <c r="AI45"/>
  <c r="AK45"/>
  <c r="AM45"/>
  <c r="AO45"/>
  <c r="AQ45"/>
  <c r="AS45"/>
  <c r="AU45"/>
  <c r="BF10"/>
  <c r="AF42" i="6"/>
  <c r="AG41"/>
  <c r="AG42"/>
  <c r="AE42"/>
  <c r="AE41"/>
  <c r="AF41"/>
  <c r="G22"/>
  <c r="G42" s="1"/>
  <c r="H22"/>
  <c r="H42" s="1"/>
  <c r="H21"/>
  <c r="H41" s="1"/>
  <c r="G21"/>
  <c r="G41" s="1"/>
  <c r="AV23" i="4"/>
  <c r="J35" i="6"/>
  <c r="L35"/>
  <c r="N35"/>
  <c r="P35"/>
  <c r="R35"/>
  <c r="AF43" l="1"/>
  <c r="AE43"/>
  <c r="AG43"/>
  <c r="H43"/>
  <c r="G43"/>
  <c r="X26" i="5"/>
  <c r="AD36" i="6" l="1"/>
  <c r="AC36"/>
  <c r="AB36"/>
  <c r="AA36"/>
  <c r="Z36"/>
  <c r="AD35"/>
  <c r="AC35"/>
  <c r="AB35"/>
  <c r="AA35"/>
  <c r="Z35"/>
  <c r="I24"/>
  <c r="Z15"/>
  <c r="BI32" l="1"/>
  <c r="BH31"/>
  <c r="BI18"/>
  <c r="BH17"/>
  <c r="BI12"/>
  <c r="BH39"/>
  <c r="BI38"/>
  <c r="Z16"/>
  <c r="BI14"/>
  <c r="BH13"/>
  <c r="BH10"/>
  <c r="AD22"/>
  <c r="AC22"/>
  <c r="AB22"/>
  <c r="AA22"/>
  <c r="Z22"/>
  <c r="AD21"/>
  <c r="AC21"/>
  <c r="AB21"/>
  <c r="AA21"/>
  <c r="Z21"/>
  <c r="AD16"/>
  <c r="AC16"/>
  <c r="AB16"/>
  <c r="AA16"/>
  <c r="AD15"/>
  <c r="AC15"/>
  <c r="AB15"/>
  <c r="AA15"/>
  <c r="AD9"/>
  <c r="AC9"/>
  <c r="AB9"/>
  <c r="AA9"/>
  <c r="Z9"/>
  <c r="AD8"/>
  <c r="AC8"/>
  <c r="AB8"/>
  <c r="AA8"/>
  <c r="Z8"/>
  <c r="I8"/>
  <c r="J8"/>
  <c r="K8"/>
  <c r="L8"/>
  <c r="M8"/>
  <c r="N8"/>
  <c r="O8"/>
  <c r="P8"/>
  <c r="Q8"/>
  <c r="R8"/>
  <c r="I9"/>
  <c r="J9"/>
  <c r="K9"/>
  <c r="L9"/>
  <c r="M9"/>
  <c r="N9"/>
  <c r="O9"/>
  <c r="P9"/>
  <c r="Q9"/>
  <c r="R9"/>
  <c r="I15"/>
  <c r="J15"/>
  <c r="K15"/>
  <c r="L15"/>
  <c r="M15"/>
  <c r="N15"/>
  <c r="O15"/>
  <c r="P15"/>
  <c r="Q15"/>
  <c r="R15"/>
  <c r="I16"/>
  <c r="J16"/>
  <c r="K16"/>
  <c r="L16"/>
  <c r="M16"/>
  <c r="N16"/>
  <c r="O16"/>
  <c r="P16"/>
  <c r="Q16"/>
  <c r="R16"/>
  <c r="I23"/>
  <c r="J23"/>
  <c r="K23"/>
  <c r="L23"/>
  <c r="M23"/>
  <c r="N23"/>
  <c r="O23"/>
  <c r="P23"/>
  <c r="Q23"/>
  <c r="R23"/>
  <c r="J24"/>
  <c r="K24"/>
  <c r="L24"/>
  <c r="M24"/>
  <c r="N24"/>
  <c r="O24"/>
  <c r="P24"/>
  <c r="Q24"/>
  <c r="R24"/>
  <c r="BH25"/>
  <c r="BI26"/>
  <c r="I29"/>
  <c r="J29"/>
  <c r="K29"/>
  <c r="L29"/>
  <c r="M29"/>
  <c r="N29"/>
  <c r="O29"/>
  <c r="P29"/>
  <c r="Q29"/>
  <c r="R29"/>
  <c r="J30"/>
  <c r="K30"/>
  <c r="L30"/>
  <c r="M30"/>
  <c r="N30"/>
  <c r="O30"/>
  <c r="P30"/>
  <c r="Q30"/>
  <c r="R30"/>
  <c r="I35"/>
  <c r="K35"/>
  <c r="M35"/>
  <c r="O35"/>
  <c r="Q35"/>
  <c r="I36"/>
  <c r="J36"/>
  <c r="K36"/>
  <c r="L36"/>
  <c r="M36"/>
  <c r="N36"/>
  <c r="O36"/>
  <c r="P36"/>
  <c r="Q36"/>
  <c r="R36"/>
  <c r="BH37"/>
  <c r="BI40"/>
  <c r="BI36" l="1"/>
  <c r="BH29"/>
  <c r="BH8"/>
  <c r="AD41"/>
  <c r="AA41"/>
  <c r="BH35"/>
  <c r="BI16"/>
  <c r="AA42"/>
  <c r="BI9"/>
  <c r="BH15"/>
  <c r="Z41"/>
  <c r="AC42"/>
  <c r="AC41"/>
  <c r="BI24"/>
  <c r="Z42"/>
  <c r="AD42"/>
  <c r="AB42"/>
  <c r="AB41"/>
  <c r="Q22"/>
  <c r="Q42" s="1"/>
  <c r="M22"/>
  <c r="M42" s="1"/>
  <c r="R22"/>
  <c r="R42" s="1"/>
  <c r="N22"/>
  <c r="N42" s="1"/>
  <c r="J22"/>
  <c r="J42" s="1"/>
  <c r="L22"/>
  <c r="L42" s="1"/>
  <c r="K21"/>
  <c r="K41" s="1"/>
  <c r="Q21"/>
  <c r="Q41" s="1"/>
  <c r="M21"/>
  <c r="M41" s="1"/>
  <c r="I21"/>
  <c r="I41" s="1"/>
  <c r="P21"/>
  <c r="P41" s="1"/>
  <c r="L21"/>
  <c r="L41" s="1"/>
  <c r="P22"/>
  <c r="P42" s="1"/>
  <c r="O21"/>
  <c r="O41" s="1"/>
  <c r="O22"/>
  <c r="O42" s="1"/>
  <c r="K22"/>
  <c r="K42" s="1"/>
  <c r="R21"/>
  <c r="R41" s="1"/>
  <c r="N21"/>
  <c r="N41" s="1"/>
  <c r="BH23"/>
  <c r="J21"/>
  <c r="L8" i="5"/>
  <c r="BL32"/>
  <c r="BK31"/>
  <c r="AD43" i="6" l="1"/>
  <c r="AC43"/>
  <c r="AA43"/>
  <c r="BH21"/>
  <c r="BG41" s="1"/>
  <c r="Z43"/>
  <c r="AB43"/>
  <c r="N43"/>
  <c r="R43"/>
  <c r="P43"/>
  <c r="M43"/>
  <c r="K43"/>
  <c r="Q43"/>
  <c r="O43"/>
  <c r="L43"/>
  <c r="J41"/>
  <c r="J43" s="1"/>
  <c r="AB36" i="5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A36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A30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BL28" s="1"/>
  <c r="AA29"/>
  <c r="AB23"/>
  <c r="AC23"/>
  <c r="AD23"/>
  <c r="AE23"/>
  <c r="AF23"/>
  <c r="AG23"/>
  <c r="AH23"/>
  <c r="AI23"/>
  <c r="AJ23"/>
  <c r="AK23"/>
  <c r="AK21" s="1"/>
  <c r="AL23"/>
  <c r="AM23"/>
  <c r="AN23"/>
  <c r="AO23"/>
  <c r="AP23"/>
  <c r="AQ23"/>
  <c r="AR23"/>
  <c r="AS23"/>
  <c r="AT23"/>
  <c r="AB35"/>
  <c r="AB21" s="1"/>
  <c r="AC35"/>
  <c r="AD35"/>
  <c r="AE35"/>
  <c r="AF35"/>
  <c r="AF21" s="1"/>
  <c r="AG35"/>
  <c r="AH35"/>
  <c r="AI35"/>
  <c r="AJ35"/>
  <c r="AJ21" s="1"/>
  <c r="AK35"/>
  <c r="AL35"/>
  <c r="AM35"/>
  <c r="AN35"/>
  <c r="AO35"/>
  <c r="AP35"/>
  <c r="AQ35"/>
  <c r="AR35"/>
  <c r="AR21" s="1"/>
  <c r="AS35"/>
  <c r="AT35"/>
  <c r="BL34" s="1"/>
  <c r="AB24"/>
  <c r="AC24"/>
  <c r="AD24"/>
  <c r="AE24"/>
  <c r="AE22" s="1"/>
  <c r="AF24"/>
  <c r="AG24"/>
  <c r="AH24"/>
  <c r="AI24"/>
  <c r="AJ24"/>
  <c r="AK24"/>
  <c r="AL24"/>
  <c r="AM24"/>
  <c r="AN24"/>
  <c r="AO24"/>
  <c r="AP24"/>
  <c r="AQ24"/>
  <c r="AR24"/>
  <c r="AS24"/>
  <c r="AT24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BK37"/>
  <c r="BL26"/>
  <c r="BL18"/>
  <c r="BL14"/>
  <c r="BK27"/>
  <c r="BK25"/>
  <c r="BK13"/>
  <c r="BK33"/>
  <c r="AA24"/>
  <c r="BK19"/>
  <c r="BK17"/>
  <c r="BK10"/>
  <c r="AT9"/>
  <c r="AS9"/>
  <c r="W24"/>
  <c r="V24"/>
  <c r="V22" s="1"/>
  <c r="S24"/>
  <c r="R24"/>
  <c r="V23"/>
  <c r="S23"/>
  <c r="R23"/>
  <c r="W23"/>
  <c r="S29"/>
  <c r="W29"/>
  <c r="T29"/>
  <c r="BL12"/>
  <c r="AA35"/>
  <c r="R29"/>
  <c r="W30"/>
  <c r="V30"/>
  <c r="R30"/>
  <c r="P30"/>
  <c r="O30"/>
  <c r="N30"/>
  <c r="M30"/>
  <c r="M29"/>
  <c r="U24"/>
  <c r="U22" s="1"/>
  <c r="T24"/>
  <c r="T22" s="1"/>
  <c r="Q24"/>
  <c r="Q22" s="1"/>
  <c r="P24"/>
  <c r="P22" s="1"/>
  <c r="O24"/>
  <c r="N24"/>
  <c r="N22" s="1"/>
  <c r="M24"/>
  <c r="AA23"/>
  <c r="U23"/>
  <c r="T23"/>
  <c r="Q23"/>
  <c r="P23"/>
  <c r="O23"/>
  <c r="N23"/>
  <c r="M23"/>
  <c r="L22"/>
  <c r="AR9"/>
  <c r="AQ9"/>
  <c r="V29"/>
  <c r="U29"/>
  <c r="Q29"/>
  <c r="P29"/>
  <c r="O29"/>
  <c r="N29"/>
  <c r="L21"/>
  <c r="AA16"/>
  <c r="AA15"/>
  <c r="AP9"/>
  <c r="AO9"/>
  <c r="AN9"/>
  <c r="AM9"/>
  <c r="AL9"/>
  <c r="AK9"/>
  <c r="AJ9"/>
  <c r="AI9"/>
  <c r="AH9"/>
  <c r="AG9"/>
  <c r="AF9"/>
  <c r="AE9"/>
  <c r="AD9"/>
  <c r="AC9"/>
  <c r="AB9"/>
  <c r="AA9"/>
  <c r="AA8"/>
  <c r="W16"/>
  <c r="V16"/>
  <c r="U16"/>
  <c r="T16"/>
  <c r="S16"/>
  <c r="R16"/>
  <c r="Q16"/>
  <c r="P16"/>
  <c r="O16"/>
  <c r="N16"/>
  <c r="M16"/>
  <c r="L16"/>
  <c r="W15"/>
  <c r="V15"/>
  <c r="U15"/>
  <c r="T15"/>
  <c r="S15"/>
  <c r="R15"/>
  <c r="Q15"/>
  <c r="P15"/>
  <c r="O15"/>
  <c r="N15"/>
  <c r="M15"/>
  <c r="L15"/>
  <c r="V8"/>
  <c r="W9"/>
  <c r="V9"/>
  <c r="U9"/>
  <c r="T9"/>
  <c r="S9"/>
  <c r="R9"/>
  <c r="Q9"/>
  <c r="P9"/>
  <c r="O9"/>
  <c r="N9"/>
  <c r="M9"/>
  <c r="L9"/>
  <c r="W8"/>
  <c r="F7"/>
  <c r="O8"/>
  <c r="U8"/>
  <c r="T8"/>
  <c r="S8"/>
  <c r="R8"/>
  <c r="Q8"/>
  <c r="P8"/>
  <c r="N8"/>
  <c r="M8"/>
  <c r="AV26" i="4"/>
  <c r="AO19"/>
  <c r="AN19"/>
  <c r="AM19"/>
  <c r="AL19"/>
  <c r="AK19"/>
  <c r="AJ19"/>
  <c r="AI19"/>
  <c r="AH19"/>
  <c r="AG19"/>
  <c r="AF19"/>
  <c r="AD19"/>
  <c r="AE19"/>
  <c r="AC19"/>
  <c r="AB19"/>
  <c r="AA19"/>
  <c r="Z19"/>
  <c r="Y19"/>
  <c r="X19"/>
  <c r="AN15"/>
  <c r="AO15"/>
  <c r="AQ19" l="1"/>
  <c r="AC32"/>
  <c r="R32"/>
  <c r="Q32"/>
  <c r="H32"/>
  <c r="Z32"/>
  <c r="AD32"/>
  <c r="AH32"/>
  <c r="AL32"/>
  <c r="AJ32"/>
  <c r="AF32"/>
  <c r="AE32"/>
  <c r="Y32"/>
  <c r="M32"/>
  <c r="AB32"/>
  <c r="AG32"/>
  <c r="AK32"/>
  <c r="AM32"/>
  <c r="AI32"/>
  <c r="O32"/>
  <c r="G32"/>
  <c r="BK15" i="5"/>
  <c r="AN22"/>
  <c r="AJ22"/>
  <c r="AJ40" s="1"/>
  <c r="AF22"/>
  <c r="AF40" s="1"/>
  <c r="AI21"/>
  <c r="AE40"/>
  <c r="U21"/>
  <c r="U39" s="1"/>
  <c r="J32" i="4"/>
  <c r="I32"/>
  <c r="P21" i="5"/>
  <c r="P39" s="1"/>
  <c r="T21"/>
  <c r="T39" s="1"/>
  <c r="AA32" i="4"/>
  <c r="AK22" i="5"/>
  <c r="AK40" s="1"/>
  <c r="AQ21"/>
  <c r="AQ39" s="1"/>
  <c r="AA21"/>
  <c r="AA39" s="1"/>
  <c r="L32" i="4"/>
  <c r="P32"/>
  <c r="K32"/>
  <c r="AT21" i="5"/>
  <c r="BL20" s="1"/>
  <c r="AL21"/>
  <c r="AH21"/>
  <c r="AH39" s="1"/>
  <c r="AD21"/>
  <c r="AD39" s="1"/>
  <c r="M21"/>
  <c r="M39" s="1"/>
  <c r="V21"/>
  <c r="V39" s="1"/>
  <c r="BK8"/>
  <c r="AN32" i="4"/>
  <c r="S32"/>
  <c r="N32"/>
  <c r="X32"/>
  <c r="AT22" i="5"/>
  <c r="AT40" s="1"/>
  <c r="Q21"/>
  <c r="Q39" s="1"/>
  <c r="W21"/>
  <c r="W39" s="1"/>
  <c r="R22"/>
  <c r="R40" s="1"/>
  <c r="AJ39"/>
  <c r="AB39"/>
  <c r="AL22"/>
  <c r="AL40" s="1"/>
  <c r="AI22"/>
  <c r="AI40" s="1"/>
  <c r="BK35"/>
  <c r="AC21"/>
  <c r="AC39" s="1"/>
  <c r="AM22"/>
  <c r="AM40" s="1"/>
  <c r="AM21"/>
  <c r="AM39" s="1"/>
  <c r="AE21"/>
  <c r="AE39" s="1"/>
  <c r="N21"/>
  <c r="N39" s="1"/>
  <c r="BK29"/>
  <c r="AH22"/>
  <c r="AH40" s="1"/>
  <c r="AD22"/>
  <c r="AD40" s="1"/>
  <c r="AR22"/>
  <c r="AR40" s="1"/>
  <c r="S22"/>
  <c r="S40" s="1"/>
  <c r="V40"/>
  <c r="Q40"/>
  <c r="O22"/>
  <c r="O40" s="1"/>
  <c r="N40"/>
  <c r="BL24"/>
  <c r="L40"/>
  <c r="U40"/>
  <c r="O21"/>
  <c r="O39" s="1"/>
  <c r="R21"/>
  <c r="R39" s="1"/>
  <c r="AS21"/>
  <c r="AS39" s="1"/>
  <c r="AO21"/>
  <c r="AO39" s="1"/>
  <c r="AG21"/>
  <c r="AG39" s="1"/>
  <c r="AS22"/>
  <c r="AS40" s="1"/>
  <c r="AN40"/>
  <c r="S21"/>
  <c r="S39" s="1"/>
  <c r="AL39"/>
  <c r="AR39"/>
  <c r="AF39"/>
  <c r="AQ22"/>
  <c r="AQ40" s="1"/>
  <c r="AN21"/>
  <c r="AN39" s="1"/>
  <c r="AG22"/>
  <c r="AG40" s="1"/>
  <c r="AC22"/>
  <c r="AC40" s="1"/>
  <c r="AO22"/>
  <c r="AO40" s="1"/>
  <c r="AP21"/>
  <c r="AP39" s="1"/>
  <c r="AA22"/>
  <c r="AA40" s="1"/>
  <c r="P40"/>
  <c r="T40"/>
  <c r="M22"/>
  <c r="M40" s="1"/>
  <c r="W22"/>
  <c r="W40" s="1"/>
  <c r="AK39"/>
  <c r="AI39"/>
  <c r="AP22"/>
  <c r="AP40" s="1"/>
  <c r="AB22"/>
  <c r="AB40" s="1"/>
  <c r="BL36"/>
  <c r="BL38"/>
  <c r="BL16"/>
  <c r="BL9"/>
  <c r="L39"/>
  <c r="BK23"/>
  <c r="BL30"/>
  <c r="AF41" l="1"/>
  <c r="AR41"/>
  <c r="AB41"/>
  <c r="U41"/>
  <c r="AE41"/>
  <c r="AS41"/>
  <c r="AT39"/>
  <c r="AT41" s="1"/>
  <c r="AJ41"/>
  <c r="AL41"/>
  <c r="O41"/>
  <c r="V41"/>
  <c r="AV32" i="4"/>
  <c r="AM41" i="5"/>
  <c r="AH41"/>
  <c r="Q41"/>
  <c r="AA41"/>
  <c r="T41"/>
  <c r="AD41"/>
  <c r="BL22"/>
  <c r="BL40" s="1"/>
  <c r="R41"/>
  <c r="N41"/>
  <c r="AN41"/>
  <c r="AK41"/>
  <c r="AI41"/>
  <c r="M41"/>
  <c r="L41"/>
  <c r="BK21"/>
  <c r="BK39" s="1"/>
  <c r="AC41"/>
  <c r="S41"/>
  <c r="AQ41"/>
  <c r="P41"/>
  <c r="AG41"/>
  <c r="AP41"/>
  <c r="AO41"/>
  <c r="W41"/>
  <c r="BK41" l="1"/>
  <c r="I30" i="6"/>
  <c r="I22" l="1"/>
  <c r="BI22" s="1"/>
  <c r="BH42" s="1"/>
  <c r="BG43" s="1"/>
  <c r="BI30"/>
  <c r="I42" l="1"/>
  <c r="I43" s="1"/>
</calcChain>
</file>

<file path=xl/sharedStrings.xml><?xml version="1.0" encoding="utf-8"?>
<sst xmlns="http://schemas.openxmlformats.org/spreadsheetml/2006/main" count="1869" uniqueCount="306">
  <si>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</si>
  <si>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</si>
  <si>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</si>
  <si>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</si>
  <si>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Номера календарных недель</t>
  </si>
  <si>
    <t>Порядковые номера  недель учебного года</t>
  </si>
  <si>
    <t>I курс</t>
  </si>
  <si>
    <t>Общеобразовательный цикл</t>
  </si>
  <si>
    <t>обяз. уч.</t>
  </si>
  <si>
    <t>сам. р. с.</t>
  </si>
  <si>
    <t>(для НПО)</t>
  </si>
  <si>
    <t>Профессиональные модули</t>
  </si>
  <si>
    <t>Всего часов в неделю</t>
  </si>
  <si>
    <t>II курс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</si>
  <si>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</si>
  <si>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</si>
  <si>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</si>
  <si>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</si>
  <si>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</si>
  <si>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</si>
  <si>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</si>
  <si>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29.12.–31.12.</t>
  </si>
  <si>
    <t>01.01.-03.01.</t>
  </si>
  <si>
    <t>23.03.-28.03.</t>
  </si>
  <si>
    <t>30.03.-04.04.</t>
  </si>
  <si>
    <t>06.04.-11.04.</t>
  </si>
  <si>
    <t>13.04.-18.04.</t>
  </si>
  <si>
    <t>20.04.-25.04.</t>
  </si>
  <si>
    <t>27.04.-02.05.</t>
  </si>
  <si>
    <t>04.05.-09.05.</t>
  </si>
  <si>
    <t>11.05.-16.05.</t>
  </si>
  <si>
    <t>18.05.-23.05.</t>
  </si>
  <si>
    <t>25.05.-30.05.</t>
  </si>
  <si>
    <t>01.06.-06.06.</t>
  </si>
  <si>
    <t>08.06.-13.06.</t>
  </si>
  <si>
    <t>15.06.-20.06.</t>
  </si>
  <si>
    <t>22.06.-27.06.</t>
  </si>
  <si>
    <t>29.06.-04.07.</t>
  </si>
  <si>
    <t>06.07.-11.07.</t>
  </si>
  <si>
    <t>13.07.-18.07.</t>
  </si>
  <si>
    <t>20.07.-25.07.</t>
  </si>
  <si>
    <t>27.07.-01.08.</t>
  </si>
  <si>
    <t>03.08.-08.08.</t>
  </si>
  <si>
    <t>10.08.-15.08.</t>
  </si>
  <si>
    <t>17.08.-22.08.</t>
  </si>
  <si>
    <t>24.08.-31.08.</t>
  </si>
  <si>
    <t>Базовые дисциплины</t>
  </si>
  <si>
    <t>БД.01</t>
  </si>
  <si>
    <t>Иностранный язык</t>
  </si>
  <si>
    <t>БД.02</t>
  </si>
  <si>
    <t>БД.05.</t>
  </si>
  <si>
    <t>Обществознание (включая экономику и право)</t>
  </si>
  <si>
    <t>БД.06.</t>
  </si>
  <si>
    <t>БД.07.</t>
  </si>
  <si>
    <t>БД.08.</t>
  </si>
  <si>
    <t>Химия</t>
  </si>
  <si>
    <t>Физическая культура</t>
  </si>
  <si>
    <t>Профильные дисциплины</t>
  </si>
  <si>
    <t>ПД.01.</t>
  </si>
  <si>
    <t>ПД.02.</t>
  </si>
  <si>
    <t>ПД.03.</t>
  </si>
  <si>
    <t>Математика</t>
  </si>
  <si>
    <t>Физика</t>
  </si>
  <si>
    <t>ПД.00.</t>
  </si>
  <si>
    <t>БД.00.</t>
  </si>
  <si>
    <t>ОГСЭ.00.</t>
  </si>
  <si>
    <t>ОД.00.</t>
  </si>
  <si>
    <t>ОГСЭ.03.</t>
  </si>
  <si>
    <t>ОГСЭ.04.</t>
  </si>
  <si>
    <t>ОГСЭ.05.</t>
  </si>
  <si>
    <t>ЕН.00.</t>
  </si>
  <si>
    <t>ЕН.01.</t>
  </si>
  <si>
    <t>ЕН.02.</t>
  </si>
  <si>
    <t>Информатика</t>
  </si>
  <si>
    <t>Общепрофессиональные дисциплины</t>
  </si>
  <si>
    <t>ОП.00.</t>
  </si>
  <si>
    <t>Математический и общий естественнонаучный цикл</t>
  </si>
  <si>
    <t>ОП.01.</t>
  </si>
  <si>
    <t>Инженерная графика</t>
  </si>
  <si>
    <t>ОП.02.</t>
  </si>
  <si>
    <t>ОП.03.</t>
  </si>
  <si>
    <t>Техническая механика</t>
  </si>
  <si>
    <t>ОП.04.</t>
  </si>
  <si>
    <t>ОП.05.</t>
  </si>
  <si>
    <t>ПМ.00.</t>
  </si>
  <si>
    <t>ПМ.01.</t>
  </si>
  <si>
    <t>МДК.01.01.</t>
  </si>
  <si>
    <t>ОГСЭ.06.</t>
  </si>
  <si>
    <t>ОП.06.</t>
  </si>
  <si>
    <t>Информационные технологии в профессиональной деятельности</t>
  </si>
  <si>
    <t>ПМ.02.</t>
  </si>
  <si>
    <t>МДК.02.01.</t>
  </si>
  <si>
    <t>ПМ.03.</t>
  </si>
  <si>
    <t>III курс</t>
  </si>
  <si>
    <t>ПМ.04.</t>
  </si>
  <si>
    <t>МДК.04.01.</t>
  </si>
  <si>
    <t>IV курс</t>
  </si>
  <si>
    <t>ч</t>
  </si>
  <si>
    <t>з</t>
  </si>
  <si>
    <t>аттестация</t>
  </si>
  <si>
    <t>х</t>
  </si>
  <si>
    <t>Ш</t>
  </si>
  <si>
    <t>Государственная аттестация</t>
  </si>
  <si>
    <t>∆</t>
  </si>
  <si>
    <t>производственная практика по профилю специальности</t>
  </si>
  <si>
    <t>учебная практика</t>
  </si>
  <si>
    <t>ПМ.02</t>
  </si>
  <si>
    <t xml:space="preserve"> </t>
  </si>
  <si>
    <t xml:space="preserve">Участие в проектировании зданий и сооружений </t>
  </si>
  <si>
    <t>Основы электротехникика</t>
  </si>
  <si>
    <t>Основы геодезии</t>
  </si>
  <si>
    <t>производственная практика</t>
  </si>
  <si>
    <t xml:space="preserve"> ПМ. 05</t>
  </si>
  <si>
    <t>МДК 05.01</t>
  </si>
  <si>
    <t>ОГСЭ.06</t>
  </si>
  <si>
    <t>Экономика организации</t>
  </si>
  <si>
    <t>Участие в проектировании зданий и сооружений</t>
  </si>
  <si>
    <t xml:space="preserve"> Проектирование зданий и сооружений</t>
  </si>
  <si>
    <t xml:space="preserve"> Проект производства работ</t>
  </si>
  <si>
    <t>МДК 02.01</t>
  </si>
  <si>
    <t xml:space="preserve"> Учет и контроль технологических процессов</t>
  </si>
  <si>
    <t xml:space="preserve">Организация технологических процессов при строительстве, эксплуатации и реконструкции строительных объектов </t>
  </si>
  <si>
    <t xml:space="preserve"> Управление деятельностью структурных подразделений при выполнении строительно-монтажных работ, эксплуатации и реконструкции зданий и сооружений</t>
  </si>
  <si>
    <t>МДК. 03.01.</t>
  </si>
  <si>
    <t>МДК. 02.01.</t>
  </si>
  <si>
    <t>МДК. 01.01.</t>
  </si>
  <si>
    <t>МДК. 01.02.</t>
  </si>
  <si>
    <t>ОП.07</t>
  </si>
  <si>
    <t>Основы предпринимательства</t>
  </si>
  <si>
    <t>ПМ.01</t>
  </si>
  <si>
    <t>Проектирование зданий и сооружений</t>
  </si>
  <si>
    <t>Выполнение  технологических процессов при стр-ве,экспл. и рекон</t>
  </si>
  <si>
    <t xml:space="preserve">Организация видов работ при эксплуатации и реконструкции строительных объектов </t>
  </si>
  <si>
    <t>МДК.04.02.</t>
  </si>
  <si>
    <t>Эксплуатация зданий</t>
  </si>
  <si>
    <t>Реконструкция зданий</t>
  </si>
  <si>
    <t>курс</t>
  </si>
  <si>
    <t>Выполнение технологических процессов при строительстве, эксплуатации и реконструкции строительных объектов</t>
  </si>
  <si>
    <t>у</t>
  </si>
  <si>
    <t>п</t>
  </si>
  <si>
    <t xml:space="preserve">п </t>
  </si>
  <si>
    <t>01.09.–07.09.</t>
  </si>
  <si>
    <t>08.09.-14.09.</t>
  </si>
  <si>
    <t>15.09.-21.09.</t>
  </si>
  <si>
    <t>22.09.-28.09.</t>
  </si>
  <si>
    <t>29.09 -05.10.</t>
  </si>
  <si>
    <t>06.10.-12.10.</t>
  </si>
  <si>
    <t>13.10-19.10.</t>
  </si>
  <si>
    <t>20.10.-26.10.</t>
  </si>
  <si>
    <t>27.10.-02.11.</t>
  </si>
  <si>
    <t>03.11.-09.11.</t>
  </si>
  <si>
    <t>10.11.-16.11.</t>
  </si>
  <si>
    <t>17.11.-23.11.</t>
  </si>
  <si>
    <t>24.11.-30.11.</t>
  </si>
  <si>
    <t>01.12.–07.12.</t>
  </si>
  <si>
    <t>08.12.-14.12.</t>
  </si>
  <si>
    <t>15.12.-21.12.</t>
  </si>
  <si>
    <t>22.12.-28.12.</t>
  </si>
  <si>
    <t>05.01.-11.01.</t>
  </si>
  <si>
    <t>12.01.-18.01.</t>
  </si>
  <si>
    <t>19.01.-25.01.</t>
  </si>
  <si>
    <t>26.01.-01.02.</t>
  </si>
  <si>
    <t>02.02.-08.02.</t>
  </si>
  <si>
    <t>09.02.-15.02.</t>
  </si>
  <si>
    <t>16.02.-22.02.</t>
  </si>
  <si>
    <t>23.02.-01.03.</t>
  </si>
  <si>
    <t>02.03.-08.03.</t>
  </si>
  <si>
    <t>09.03.-15.03.</t>
  </si>
  <si>
    <t>16.03.-22.03.</t>
  </si>
  <si>
    <t>23.03.-29.03.</t>
  </si>
  <si>
    <t>06.04.-12.04.</t>
  </si>
  <si>
    <t>13.04.-19.04.</t>
  </si>
  <si>
    <t>20.04.-26.04.</t>
  </si>
  <si>
    <t>27.04.-03.05.</t>
  </si>
  <si>
    <t>04.05.-10.05.</t>
  </si>
  <si>
    <t>11.05.-17.05</t>
  </si>
  <si>
    <t>18.05-24.05</t>
  </si>
  <si>
    <t>25.05.-31.05.</t>
  </si>
  <si>
    <t>08.06.-14.06.</t>
  </si>
  <si>
    <t>15.06.-21.06.</t>
  </si>
  <si>
    <t>29.06.-05.07.</t>
  </si>
  <si>
    <t>06.07.-12.07.</t>
  </si>
  <si>
    <t>13.07.-19.07.</t>
  </si>
  <si>
    <t>20.07.-26.07.</t>
  </si>
  <si>
    <t>27.07.-02.08.</t>
  </si>
  <si>
    <t>03.08.-09.08.</t>
  </si>
  <si>
    <t>10.08.-16.08.</t>
  </si>
  <si>
    <t>17.08.-23.08.</t>
  </si>
  <si>
    <t>22.06-28.06</t>
  </si>
  <si>
    <t>11.05.-17.05.</t>
  </si>
  <si>
    <t>18.05.-24.05.</t>
  </si>
  <si>
    <t>Экология</t>
  </si>
  <si>
    <t>Технология</t>
  </si>
  <si>
    <t>01.01.-04.01.</t>
  </si>
  <si>
    <t>05.01.-12.01.</t>
  </si>
  <si>
    <t>26.01.-01..02.</t>
  </si>
  <si>
    <t>30.03.-5.04.</t>
  </si>
  <si>
    <t>ё</t>
  </si>
  <si>
    <t>02.03-08.03</t>
  </si>
  <si>
    <t>09.03-15.03</t>
  </si>
  <si>
    <t>16.03-22.03</t>
  </si>
  <si>
    <t>01.06-07.06</t>
  </si>
  <si>
    <t>Выполнение работ по  профессиям рабочих (12680 Каменщик, 13450 Маляр)</t>
  </si>
  <si>
    <t>Выполнение работ по  профессиям рабочих (12680 каменщик, 13450 Маляр)</t>
  </si>
  <si>
    <t xml:space="preserve"> Организация технологических процессов при строительстве,эксплуатации и реконструкциистроительных объектов</t>
  </si>
  <si>
    <t>Организация деятельности структурных подразделений при выполнении строительно-монтажных работ, эксплуатации и реконструкции зданий и сооружений</t>
  </si>
  <si>
    <t xml:space="preserve"> Русский язык и культура речи</t>
  </si>
  <si>
    <t>Психология общения</t>
  </si>
  <si>
    <t>Экологические основы природопользования</t>
  </si>
  <si>
    <t>ОП.06</t>
  </si>
  <si>
    <t>23.09.-29.09.</t>
  </si>
  <si>
    <t>30.09 -06.10.</t>
  </si>
  <si>
    <t>07.10.-13.10.</t>
  </si>
  <si>
    <t>14.10-20.10.</t>
  </si>
  <si>
    <t>21.10.-27.10.</t>
  </si>
  <si>
    <t>28.10.-03.11.</t>
  </si>
  <si>
    <t>04.11.-10.11.</t>
  </si>
  <si>
    <t>11.11.-17.11.</t>
  </si>
  <si>
    <t>18.11.-24.11.</t>
  </si>
  <si>
    <t>25.11.-01.12.</t>
  </si>
  <si>
    <t>02.12.–08.12.</t>
  </si>
  <si>
    <t>09.12.-15.12.</t>
  </si>
  <si>
    <t>16.12.-22.12.</t>
  </si>
  <si>
    <t>23.12.-29.12.</t>
  </si>
  <si>
    <t>30.12.–31.12.</t>
  </si>
  <si>
    <t>13.01.-19.01.</t>
  </si>
  <si>
    <t>20.01.-26.01.</t>
  </si>
  <si>
    <t>27.01.-02.02.</t>
  </si>
  <si>
    <t>03.02.-09.02.</t>
  </si>
  <si>
    <t>10.02.-16.02.</t>
  </si>
  <si>
    <t>17.02.-23.02.</t>
  </si>
  <si>
    <t>24.02.-01.03.</t>
  </si>
  <si>
    <t>ОГСЭ.01</t>
  </si>
  <si>
    <t>ОГСЭ.02</t>
  </si>
  <si>
    <t>ОГСЭ.03</t>
  </si>
  <si>
    <t>Основы философии</t>
  </si>
  <si>
    <t>Иностранный язык в профессиональной деятельности</t>
  </si>
  <si>
    <t>МД К02.01</t>
  </si>
  <si>
    <t>МДК 01.01</t>
  </si>
  <si>
    <t>Организация технологических процессов при строительстве, эксплуатации и реконструкции строительных объектов</t>
  </si>
  <si>
    <t>Выполнение технологических процессов на объекте капитального строительства</t>
  </si>
  <si>
    <t>02.09.-08.09</t>
  </si>
  <si>
    <t>09.09.-15.09</t>
  </si>
  <si>
    <t>16.09.-22.09</t>
  </si>
  <si>
    <t>02.09.–07.09.</t>
  </si>
  <si>
    <t>09.09.-14.09.</t>
  </si>
  <si>
    <t>16.09.-20.09.</t>
  </si>
  <si>
    <t>23.09.-28.09.</t>
  </si>
  <si>
    <t>30.09 -05.10.</t>
  </si>
  <si>
    <t>07.10.-12.10.</t>
  </si>
  <si>
    <t>14.10-19.10.</t>
  </si>
  <si>
    <t>21.10.-26.10.</t>
  </si>
  <si>
    <t>28.10.-02.11.</t>
  </si>
  <si>
    <t>04.11.-09.11.</t>
  </si>
  <si>
    <t>11.11.-15611.</t>
  </si>
  <si>
    <t>18.11.-23.11.</t>
  </si>
  <si>
    <t>25.11.-30.11.</t>
  </si>
  <si>
    <t>03.02.-07.02.</t>
  </si>
  <si>
    <t>10.02.-15.02.</t>
  </si>
  <si>
    <t>17.02.-22.02.</t>
  </si>
  <si>
    <t>24.02.01.03.</t>
  </si>
  <si>
    <t>22.12.–28.12.</t>
  </si>
  <si>
    <t>29.12.–04.01.</t>
  </si>
  <si>
    <t>30.036.-05.04.</t>
  </si>
  <si>
    <t>Экономика отрасли</t>
  </si>
  <si>
    <t>МДК.01.02.</t>
  </si>
  <si>
    <t>Проект производства работ</t>
  </si>
  <si>
    <t>01.09.–06.09.</t>
  </si>
  <si>
    <t>08.09.-13.09.</t>
  </si>
  <si>
    <t>15.09.-20.09.</t>
  </si>
  <si>
    <t>22.09.-27.09.</t>
  </si>
  <si>
    <t>29.09 -04.10.</t>
  </si>
  <si>
    <t>06.10.-11.10.</t>
  </si>
  <si>
    <t>13.10-18.10.</t>
  </si>
  <si>
    <t>20.10.-25.10.</t>
  </si>
  <si>
    <t>27.10.-01.11.</t>
  </si>
  <si>
    <t>03.11.-08.11.</t>
  </si>
  <si>
    <t>10.11.-15.11.</t>
  </si>
  <si>
    <t>17.11.-22.11.</t>
  </si>
  <si>
    <t>24.11.-29.11.</t>
  </si>
  <si>
    <t>01.12.–06.12.</t>
  </si>
  <si>
    <t>08.12.-13.12.</t>
  </si>
  <si>
    <t>15.12.-20.12.</t>
  </si>
  <si>
    <t>22.12.-27.12.</t>
  </si>
  <si>
    <t>05.01.-10.01.</t>
  </si>
  <si>
    <t>12.01.-17.01.</t>
  </si>
  <si>
    <t>19.01.-24.01.</t>
  </si>
  <si>
    <t>26.01.-31.01.</t>
  </si>
  <si>
    <t>02.02.-07.02.</t>
  </si>
  <si>
    <t>09.02.-14.02.</t>
  </si>
  <si>
    <t>16.02.-21.02.</t>
  </si>
  <si>
    <t>23.02.-28.02.</t>
  </si>
  <si>
    <t>02.03.-07.03.</t>
  </si>
  <si>
    <t>09.03.-14.03.</t>
  </si>
  <si>
    <t>16.03.-21.03.</t>
  </si>
  <si>
    <t>Русский язык</t>
  </si>
  <si>
    <t>БД.03</t>
  </si>
  <si>
    <t>БД.04.</t>
  </si>
  <si>
    <t>ОБЖ</t>
  </si>
  <si>
    <t>БД.09.</t>
  </si>
  <si>
    <t>Литература</t>
  </si>
  <si>
    <t>БД.10</t>
  </si>
  <si>
    <t>Астрономия</t>
  </si>
  <si>
    <t>БД. 11</t>
  </si>
  <si>
    <t>Родная литература</t>
  </si>
  <si>
    <t xml:space="preserve">ПД.04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</si>
</sst>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8"/>
      <name val="Arial Cyr"/>
      <charset val="204"/>
    </font>
    <font>
      <sz val="20"/>
      <color indexed="8"/>
      <name val="Times New Roman"/>
      <family val="1"/>
      <charset val="204"/>
    </font>
    <font>
      <sz val="20"/>
      <name val="Arial Cyr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9"/>
      <name val="Arial Cyr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Arial Cyr"/>
      <charset val="204"/>
    </font>
    <font>
      <sz val="10"/>
      <color indexed="50"/>
      <name val="Arial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0"/>
      <name val="Arial Cyr"/>
      <charset val="204"/>
    </font>
    <font>
      <b/>
      <sz val="10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4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textRotation="90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textRotation="90" wrapText="1"/>
    </xf>
    <xf numFmtId="1" fontId="10" fillId="2" borderId="1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1" fontId="6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5" fillId="4" borderId="1" xfId="0" applyFont="1" applyFill="1" applyBorder="1"/>
    <xf numFmtId="0" fontId="16" fillId="11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16" fillId="11" borderId="6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7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 applyBorder="1"/>
    <xf numFmtId="0" fontId="5" fillId="0" borderId="0" xfId="0" applyFont="1" applyFill="1" applyBorder="1"/>
    <xf numFmtId="0" fontId="4" fillId="2" borderId="1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 wrapText="1"/>
    </xf>
    <xf numFmtId="0" fontId="4" fillId="12" borderId="5" xfId="0" applyFont="1" applyFill="1" applyBorder="1" applyAlignment="1">
      <alignment horizontal="center"/>
    </xf>
    <xf numFmtId="0" fontId="0" fillId="0" borderId="0" xfId="0" applyFont="1"/>
    <xf numFmtId="0" fontId="4" fillId="14" borderId="1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 wrapText="1"/>
    </xf>
    <xf numFmtId="0" fontId="16" fillId="14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wrapText="1"/>
    </xf>
    <xf numFmtId="0" fontId="4" fillId="14" borderId="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textRotation="90" wrapText="1"/>
    </xf>
    <xf numFmtId="0" fontId="6" fillId="12" borderId="5" xfId="0" applyFont="1" applyFill="1" applyBorder="1" applyAlignment="1">
      <alignment horizontal="center" wrapText="1"/>
    </xf>
    <xf numFmtId="0" fontId="6" fillId="12" borderId="5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17" borderId="2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 wrapText="1"/>
    </xf>
    <xf numFmtId="0" fontId="4" fillId="17" borderId="5" xfId="0" applyFont="1" applyFill="1" applyBorder="1" applyAlignment="1">
      <alignment horizontal="center"/>
    </xf>
    <xf numFmtId="0" fontId="4" fillId="17" borderId="5" xfId="0" applyFont="1" applyFill="1" applyBorder="1" applyAlignment="1">
      <alignment horizontal="center" wrapText="1"/>
    </xf>
    <xf numFmtId="0" fontId="4" fillId="17" borderId="28" xfId="0" applyFont="1" applyFill="1" applyBorder="1" applyAlignment="1">
      <alignment horizontal="center" wrapText="1"/>
    </xf>
    <xf numFmtId="0" fontId="6" fillId="17" borderId="5" xfId="0" applyFont="1" applyFill="1" applyBorder="1" applyAlignment="1">
      <alignment horizontal="center" wrapText="1"/>
    </xf>
    <xf numFmtId="0" fontId="4" fillId="17" borderId="3" xfId="0" applyFont="1" applyFill="1" applyBorder="1" applyAlignment="1">
      <alignment horizontal="center" wrapText="1"/>
    </xf>
    <xf numFmtId="0" fontId="16" fillId="18" borderId="1" xfId="0" applyFont="1" applyFill="1" applyBorder="1" applyAlignment="1">
      <alignment horizontal="center"/>
    </xf>
    <xf numFmtId="0" fontId="5" fillId="16" borderId="0" xfId="0" applyFont="1" applyFill="1"/>
    <xf numFmtId="0" fontId="4" fillId="17" borderId="19" xfId="0" applyFont="1" applyFill="1" applyBorder="1" applyAlignment="1">
      <alignment horizontal="center" wrapText="1"/>
    </xf>
    <xf numFmtId="0" fontId="4" fillId="21" borderId="4" xfId="0" applyFont="1" applyFill="1" applyBorder="1" applyAlignment="1">
      <alignment horizontal="center"/>
    </xf>
    <xf numFmtId="0" fontId="4" fillId="21" borderId="5" xfId="0" applyFont="1" applyFill="1" applyBorder="1" applyAlignment="1">
      <alignment horizontal="center"/>
    </xf>
    <xf numFmtId="0" fontId="14" fillId="19" borderId="6" xfId="0" applyFont="1" applyFill="1" applyBorder="1" applyAlignment="1">
      <alignment horizontal="center"/>
    </xf>
    <xf numFmtId="0" fontId="14" fillId="19" borderId="5" xfId="0" applyFont="1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3" fillId="20" borderId="6" xfId="0" applyFont="1" applyFill="1" applyBorder="1" applyAlignment="1">
      <alignment horizontal="center"/>
    </xf>
    <xf numFmtId="0" fontId="14" fillId="19" borderId="3" xfId="0" applyFont="1" applyFill="1" applyBorder="1" applyAlignment="1">
      <alignment horizontal="center"/>
    </xf>
    <xf numFmtId="0" fontId="14" fillId="19" borderId="28" xfId="0" applyFont="1" applyFill="1" applyBorder="1" applyAlignment="1">
      <alignment horizontal="center"/>
    </xf>
    <xf numFmtId="0" fontId="16" fillId="11" borderId="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4" fillId="19" borderId="2" xfId="0" applyFont="1" applyFill="1" applyBorder="1" applyAlignment="1">
      <alignment horizontal="center"/>
    </xf>
    <xf numFmtId="0" fontId="22" fillId="20" borderId="4" xfId="0" applyFont="1" applyFill="1" applyBorder="1" applyAlignment="1">
      <alignment horizontal="center"/>
    </xf>
    <xf numFmtId="0" fontId="12" fillId="20" borderId="5" xfId="0" applyFont="1" applyFill="1" applyBorder="1" applyAlignment="1">
      <alignment horizontal="center"/>
    </xf>
    <xf numFmtId="0" fontId="22" fillId="20" borderId="6" xfId="0" applyFont="1" applyFill="1" applyBorder="1" applyAlignment="1">
      <alignment horizontal="center"/>
    </xf>
    <xf numFmtId="0" fontId="4" fillId="22" borderId="2" xfId="0" applyFont="1" applyFill="1" applyBorder="1" applyAlignment="1">
      <alignment horizontal="center" wrapText="1"/>
    </xf>
    <xf numFmtId="0" fontId="22" fillId="14" borderId="4" xfId="0" applyFont="1" applyFill="1" applyBorder="1" applyAlignment="1">
      <alignment horizontal="center"/>
    </xf>
    <xf numFmtId="0" fontId="22" fillId="21" borderId="4" xfId="0" applyFont="1" applyFill="1" applyBorder="1" applyAlignment="1">
      <alignment horizontal="center"/>
    </xf>
    <xf numFmtId="0" fontId="22" fillId="21" borderId="5" xfId="0" applyFont="1" applyFill="1" applyBorder="1" applyAlignment="1">
      <alignment horizontal="center"/>
    </xf>
    <xf numFmtId="0" fontId="18" fillId="14" borderId="4" xfId="0" applyFont="1" applyFill="1" applyBorder="1" applyAlignment="1">
      <alignment horizontal="center"/>
    </xf>
    <xf numFmtId="0" fontId="18" fillId="21" borderId="4" xfId="0" applyFont="1" applyFill="1" applyBorder="1" applyAlignment="1">
      <alignment horizontal="center"/>
    </xf>
    <xf numFmtId="0" fontId="18" fillId="21" borderId="5" xfId="0" applyFont="1" applyFill="1" applyBorder="1" applyAlignment="1">
      <alignment horizontal="center"/>
    </xf>
    <xf numFmtId="0" fontId="18" fillId="14" borderId="22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0" fillId="13" borderId="28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0" fontId="24" fillId="18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18" fillId="12" borderId="5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3" fillId="12" borderId="5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16" fillId="18" borderId="5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4" fillId="22" borderId="6" xfId="0" applyFont="1" applyFill="1" applyBorder="1" applyAlignment="1">
      <alignment horizontal="center"/>
    </xf>
    <xf numFmtId="0" fontId="4" fillId="22" borderId="6" xfId="0" applyFont="1" applyFill="1" applyBorder="1" applyAlignment="1">
      <alignment horizontal="center" wrapText="1"/>
    </xf>
    <xf numFmtId="0" fontId="4" fillId="22" borderId="5" xfId="0" applyFont="1" applyFill="1" applyBorder="1" applyAlignment="1">
      <alignment horizontal="center"/>
    </xf>
    <xf numFmtId="0" fontId="4" fillId="22" borderId="5" xfId="0" applyFont="1" applyFill="1" applyBorder="1" applyAlignment="1">
      <alignment horizontal="center" wrapText="1"/>
    </xf>
    <xf numFmtId="0" fontId="4" fillId="22" borderId="4" xfId="0" applyFont="1" applyFill="1" applyBorder="1" applyAlignment="1">
      <alignment horizontal="center"/>
    </xf>
    <xf numFmtId="0" fontId="4" fillId="22" borderId="3" xfId="0" applyFont="1" applyFill="1" applyBorder="1" applyAlignment="1">
      <alignment horizontal="center"/>
    </xf>
    <xf numFmtId="0" fontId="4" fillId="22" borderId="4" xfId="0" applyFont="1" applyFill="1" applyBorder="1" applyAlignment="1">
      <alignment horizontal="center" wrapText="1"/>
    </xf>
    <xf numFmtId="0" fontId="4" fillId="22" borderId="22" xfId="0" applyFont="1" applyFill="1" applyBorder="1" applyAlignment="1">
      <alignment horizontal="center"/>
    </xf>
    <xf numFmtId="0" fontId="4" fillId="22" borderId="22" xfId="0" applyFont="1" applyFill="1" applyBorder="1" applyAlignment="1">
      <alignment horizontal="center" wrapText="1"/>
    </xf>
    <xf numFmtId="0" fontId="15" fillId="22" borderId="3" xfId="0" applyFont="1" applyFill="1" applyBorder="1" applyAlignment="1">
      <alignment horizontal="center"/>
    </xf>
    <xf numFmtId="0" fontId="4" fillId="22" borderId="28" xfId="0" applyFont="1" applyFill="1" applyBorder="1" applyAlignment="1">
      <alignment horizontal="center"/>
    </xf>
    <xf numFmtId="0" fontId="4" fillId="20" borderId="3" xfId="0" applyFont="1" applyFill="1" applyBorder="1" applyAlignment="1">
      <alignment horizontal="center" wrapText="1"/>
    </xf>
    <xf numFmtId="0" fontId="4" fillId="20" borderId="3" xfId="0" applyFont="1" applyFill="1" applyBorder="1" applyAlignment="1">
      <alignment horizontal="center"/>
    </xf>
    <xf numFmtId="0" fontId="4" fillId="20" borderId="16" xfId="0" applyFont="1" applyFill="1" applyBorder="1" applyAlignment="1">
      <alignment horizontal="center" wrapText="1"/>
    </xf>
    <xf numFmtId="0" fontId="4" fillId="20" borderId="1" xfId="0" applyFont="1" applyFill="1" applyBorder="1" applyAlignment="1">
      <alignment horizontal="center"/>
    </xf>
    <xf numFmtId="0" fontId="4" fillId="20" borderId="1" xfId="0" applyFont="1" applyFill="1" applyBorder="1" applyAlignment="1">
      <alignment horizontal="center" wrapText="1"/>
    </xf>
    <xf numFmtId="0" fontId="4" fillId="20" borderId="11" xfId="0" applyFont="1" applyFill="1" applyBorder="1" applyAlignment="1">
      <alignment horizontal="center"/>
    </xf>
    <xf numFmtId="0" fontId="4" fillId="20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4" borderId="1" xfId="0" applyFont="1" applyFill="1" applyBorder="1"/>
    <xf numFmtId="0" fontId="4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21" fillId="16" borderId="3" xfId="0" applyFont="1" applyFill="1" applyBorder="1" applyAlignment="1">
      <alignment horizontal="center"/>
    </xf>
    <xf numFmtId="0" fontId="21" fillId="16" borderId="2" xfId="0" applyFont="1" applyFill="1" applyBorder="1" applyAlignment="1">
      <alignment horizontal="center"/>
    </xf>
    <xf numFmtId="0" fontId="21" fillId="16" borderId="22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0" fillId="12" borderId="0" xfId="0" applyFill="1"/>
    <xf numFmtId="0" fontId="3" fillId="2" borderId="3" xfId="0" applyFont="1" applyFill="1" applyBorder="1" applyAlignment="1">
      <alignment horizontal="center" wrapText="1"/>
    </xf>
    <xf numFmtId="0" fontId="0" fillId="0" borderId="3" xfId="0" applyBorder="1"/>
    <xf numFmtId="0" fontId="0" fillId="0" borderId="1" xfId="0" applyBorder="1"/>
    <xf numFmtId="0" fontId="10" fillId="2" borderId="2" xfId="0" applyFont="1" applyFill="1" applyBorder="1" applyAlignment="1">
      <alignment horizontal="center" wrapText="1"/>
    </xf>
    <xf numFmtId="0" fontId="4" fillId="17" borderId="3" xfId="0" applyFont="1" applyFill="1" applyBorder="1" applyAlignment="1">
      <alignment horizontal="center"/>
    </xf>
    <xf numFmtId="0" fontId="0" fillId="15" borderId="1" xfId="0" applyFill="1" applyBorder="1"/>
    <xf numFmtId="0" fontId="21" fillId="18" borderId="3" xfId="0" applyFont="1" applyFill="1" applyBorder="1" applyAlignment="1">
      <alignment horizontal="center"/>
    </xf>
    <xf numFmtId="0" fontId="21" fillId="18" borderId="5" xfId="0" applyFont="1" applyFill="1" applyBorder="1" applyAlignment="1">
      <alignment horizontal="center"/>
    </xf>
    <xf numFmtId="0" fontId="21" fillId="16" borderId="5" xfId="0" applyFont="1" applyFill="1" applyBorder="1" applyAlignment="1">
      <alignment horizontal="center"/>
    </xf>
    <xf numFmtId="0" fontId="0" fillId="12" borderId="5" xfId="0" applyFill="1" applyBorder="1"/>
    <xf numFmtId="0" fontId="21" fillId="16" borderId="28" xfId="0" applyFont="1" applyFill="1" applyBorder="1" applyAlignment="1">
      <alignment horizontal="center"/>
    </xf>
    <xf numFmtId="0" fontId="23" fillId="12" borderId="5" xfId="0" applyFont="1" applyFill="1" applyBorder="1"/>
    <xf numFmtId="0" fontId="18" fillId="15" borderId="51" xfId="0" applyFont="1" applyFill="1" applyBorder="1"/>
    <xf numFmtId="0" fontId="6" fillId="12" borderId="28" xfId="0" applyFont="1" applyFill="1" applyBorder="1" applyAlignment="1">
      <alignment horizontal="center"/>
    </xf>
    <xf numFmtId="0" fontId="21" fillId="16" borderId="4" xfId="0" applyFont="1" applyFill="1" applyBorder="1" applyAlignment="1">
      <alignment horizontal="center"/>
    </xf>
    <xf numFmtId="0" fontId="0" fillId="0" borderId="37" xfId="0" applyBorder="1"/>
    <xf numFmtId="0" fontId="0" fillId="0" borderId="17" xfId="0" applyBorder="1"/>
    <xf numFmtId="0" fontId="0" fillId="12" borderId="19" xfId="0" applyFill="1" applyBorder="1"/>
    <xf numFmtId="0" fontId="6" fillId="12" borderId="19" xfId="0" applyFont="1" applyFill="1" applyBorder="1" applyAlignment="1">
      <alignment horizontal="center"/>
    </xf>
    <xf numFmtId="0" fontId="6" fillId="17" borderId="28" xfId="0" applyFont="1" applyFill="1" applyBorder="1" applyAlignment="1">
      <alignment horizontal="center" wrapText="1"/>
    </xf>
    <xf numFmtId="0" fontId="18" fillId="15" borderId="17" xfId="0" applyFont="1" applyFill="1" applyBorder="1"/>
    <xf numFmtId="0" fontId="4" fillId="0" borderId="16" xfId="0" applyFont="1" applyBorder="1" applyAlignment="1">
      <alignment textRotation="90"/>
    </xf>
    <xf numFmtId="0" fontId="4" fillId="0" borderId="21" xfId="0" applyFont="1" applyBorder="1" applyAlignment="1">
      <alignment horizontal="center" textRotation="90"/>
    </xf>
    <xf numFmtId="0" fontId="1" fillId="0" borderId="61" xfId="0" applyFont="1" applyBorder="1"/>
    <xf numFmtId="0" fontId="21" fillId="18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" fillId="17" borderId="22" xfId="0" applyFont="1" applyFill="1" applyBorder="1" applyAlignment="1">
      <alignment horizontal="center" wrapText="1"/>
    </xf>
    <xf numFmtId="0" fontId="0" fillId="16" borderId="1" xfId="0" applyFill="1" applyBorder="1"/>
    <xf numFmtId="0" fontId="4" fillId="16" borderId="3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12" fillId="16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wrapText="1"/>
    </xf>
    <xf numFmtId="0" fontId="10" fillId="16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left" vertical="top"/>
    </xf>
    <xf numFmtId="0" fontId="6" fillId="16" borderId="5" xfId="0" applyFont="1" applyFill="1" applyBorder="1" applyAlignment="1">
      <alignment horizontal="left" vertical="top" wrapText="1"/>
    </xf>
    <xf numFmtId="0" fontId="0" fillId="16" borderId="0" xfId="0" applyFill="1"/>
    <xf numFmtId="0" fontId="3" fillId="16" borderId="4" xfId="0" applyFont="1" applyFill="1" applyBorder="1" applyAlignment="1">
      <alignment horizontal="left" vertical="top"/>
    </xf>
    <xf numFmtId="0" fontId="10" fillId="16" borderId="5" xfId="0" applyFont="1" applyFill="1" applyBorder="1" applyAlignment="1">
      <alignment horizontal="left" vertical="top"/>
    </xf>
    <xf numFmtId="0" fontId="4" fillId="16" borderId="4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left" vertical="top"/>
    </xf>
    <xf numFmtId="0" fontId="0" fillId="13" borderId="3" xfId="0" applyFont="1" applyFill="1" applyBorder="1" applyAlignment="1">
      <alignment horizontal="center"/>
    </xf>
    <xf numFmtId="0" fontId="0" fillId="13" borderId="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wrapText="1"/>
    </xf>
    <xf numFmtId="0" fontId="4" fillId="16" borderId="3" xfId="0" applyFont="1" applyFill="1" applyBorder="1" applyAlignment="1">
      <alignment horizontal="left" vertical="top"/>
    </xf>
    <xf numFmtId="0" fontId="0" fillId="16" borderId="51" xfId="0" applyFill="1" applyBorder="1"/>
    <xf numFmtId="0" fontId="16" fillId="11" borderId="28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  <xf numFmtId="0" fontId="18" fillId="21" borderId="3" xfId="0" applyFont="1" applyFill="1" applyBorder="1" applyAlignment="1">
      <alignment horizontal="center"/>
    </xf>
    <xf numFmtId="0" fontId="0" fillId="16" borderId="61" xfId="0" applyFill="1" applyBorder="1"/>
    <xf numFmtId="0" fontId="16" fillId="18" borderId="28" xfId="0" applyFont="1" applyFill="1" applyBorder="1" applyAlignment="1">
      <alignment horizontal="center"/>
    </xf>
    <xf numFmtId="0" fontId="16" fillId="18" borderId="2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16" fillId="18" borderId="2" xfId="0" applyFont="1" applyFill="1" applyBorder="1" applyAlignment="1">
      <alignment horizontal="center"/>
    </xf>
    <xf numFmtId="0" fontId="4" fillId="22" borderId="18" xfId="0" applyFont="1" applyFill="1" applyBorder="1" applyAlignment="1">
      <alignment horizontal="center"/>
    </xf>
    <xf numFmtId="0" fontId="4" fillId="22" borderId="19" xfId="0" applyFont="1" applyFill="1" applyBorder="1" applyAlignment="1">
      <alignment horizontal="center"/>
    </xf>
    <xf numFmtId="0" fontId="14" fillId="19" borderId="16" xfId="0" applyFont="1" applyFill="1" applyBorder="1" applyAlignment="1">
      <alignment horizontal="center"/>
    </xf>
    <xf numFmtId="0" fontId="16" fillId="11" borderId="16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22" borderId="1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0" fillId="13" borderId="5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wrapText="1"/>
    </xf>
    <xf numFmtId="0" fontId="3" fillId="15" borderId="3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14" borderId="18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0" fontId="4" fillId="14" borderId="21" xfId="0" applyFont="1" applyFill="1" applyBorder="1" applyAlignment="1">
      <alignment horizontal="center"/>
    </xf>
    <xf numFmtId="0" fontId="4" fillId="14" borderId="12" xfId="0" applyFont="1" applyFill="1" applyBorder="1" applyAlignment="1">
      <alignment horizontal="center"/>
    </xf>
    <xf numFmtId="0" fontId="4" fillId="14" borderId="58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" fillId="15" borderId="9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4" fillId="14" borderId="30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29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4" fillId="14" borderId="22" xfId="0" applyFont="1" applyFill="1" applyBorder="1" applyAlignment="1">
      <alignment horizontal="center"/>
    </xf>
    <xf numFmtId="0" fontId="4" fillId="14" borderId="23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15" borderId="27" xfId="0" applyFont="1" applyFill="1" applyBorder="1" applyAlignment="1">
      <alignment horizontal="center"/>
    </xf>
    <xf numFmtId="0" fontId="4" fillId="15" borderId="8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0" borderId="2" xfId="0" applyFont="1" applyFill="1" applyBorder="1" applyAlignment="1">
      <alignment horizontal="center"/>
    </xf>
    <xf numFmtId="0" fontId="0" fillId="16" borderId="2" xfId="0" applyFont="1" applyFill="1" applyBorder="1" applyAlignment="1">
      <alignment horizontal="left" vertical="top"/>
    </xf>
    <xf numFmtId="0" fontId="12" fillId="20" borderId="2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4" fillId="22" borderId="2" xfId="0" applyFont="1" applyFill="1" applyBorder="1" applyAlignment="1">
      <alignment horizontal="center"/>
    </xf>
    <xf numFmtId="0" fontId="4" fillId="16" borderId="32" xfId="0" applyFont="1" applyFill="1" applyBorder="1" applyAlignment="1">
      <alignment horizontal="center" wrapText="1"/>
    </xf>
    <xf numFmtId="0" fontId="14" fillId="19" borderId="32" xfId="0" applyFont="1" applyFill="1" applyBorder="1" applyAlignment="1">
      <alignment horizontal="center"/>
    </xf>
    <xf numFmtId="0" fontId="14" fillId="19" borderId="65" xfId="0" applyFont="1" applyFill="1" applyBorder="1" applyAlignment="1">
      <alignment horizontal="center"/>
    </xf>
    <xf numFmtId="0" fontId="16" fillId="11" borderId="32" xfId="0" applyFont="1" applyFill="1" applyBorder="1" applyAlignment="1">
      <alignment horizontal="center"/>
    </xf>
    <xf numFmtId="0" fontId="16" fillId="11" borderId="65" xfId="0" applyFont="1" applyFill="1" applyBorder="1" applyAlignment="1">
      <alignment horizontal="center"/>
    </xf>
    <xf numFmtId="0" fontId="15" fillId="4" borderId="65" xfId="0" applyFont="1" applyFill="1" applyBorder="1" applyAlignment="1">
      <alignment horizontal="center"/>
    </xf>
    <xf numFmtId="0" fontId="15" fillId="22" borderId="32" xfId="0" applyFont="1" applyFill="1" applyBorder="1" applyAlignment="1">
      <alignment horizontal="center"/>
    </xf>
    <xf numFmtId="0" fontId="15" fillId="22" borderId="65" xfId="0" applyFont="1" applyFill="1" applyBorder="1" applyAlignment="1">
      <alignment horizontal="center"/>
    </xf>
    <xf numFmtId="0" fontId="4" fillId="14" borderId="65" xfId="0" applyFont="1" applyFill="1" applyBorder="1" applyAlignment="1">
      <alignment horizontal="center"/>
    </xf>
    <xf numFmtId="0" fontId="4" fillId="14" borderId="66" xfId="0" applyFont="1" applyFill="1" applyBorder="1" applyAlignment="1">
      <alignment horizontal="center"/>
    </xf>
    <xf numFmtId="0" fontId="4" fillId="12" borderId="59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15" borderId="32" xfId="0" applyFont="1" applyFill="1" applyBorder="1" applyAlignment="1">
      <alignment horizontal="left" vertical="top" wrapText="1"/>
    </xf>
    <xf numFmtId="0" fontId="3" fillId="15" borderId="5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wrapText="1"/>
    </xf>
    <xf numFmtId="0" fontId="0" fillId="13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 wrapText="1"/>
    </xf>
    <xf numFmtId="0" fontId="3" fillId="0" borderId="38" xfId="0" applyFont="1" applyBorder="1" applyAlignment="1">
      <alignment horizontal="center" textRotation="90" wrapText="1"/>
    </xf>
    <xf numFmtId="0" fontId="4" fillId="14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" fontId="4" fillId="0" borderId="4" xfId="0" applyNumberFormat="1" applyFont="1" applyBorder="1" applyAlignment="1">
      <alignment horizontal="center" textRotation="90" wrapText="1"/>
    </xf>
    <xf numFmtId="0" fontId="3" fillId="2" borderId="67" xfId="0" applyFont="1" applyFill="1" applyBorder="1" applyAlignment="1">
      <alignment horizontal="left" vertical="top" wrapText="1"/>
    </xf>
    <xf numFmtId="0" fontId="3" fillId="2" borderId="67" xfId="0" applyFont="1" applyFill="1" applyBorder="1" applyAlignment="1">
      <alignment horizontal="center"/>
    </xf>
    <xf numFmtId="0" fontId="4" fillId="23" borderId="2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14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15" borderId="67" xfId="0" applyFont="1" applyFill="1" applyBorder="1" applyAlignment="1">
      <alignment horizontal="left" vertical="top" wrapText="1"/>
    </xf>
    <xf numFmtId="0" fontId="4" fillId="15" borderId="67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 wrapText="1"/>
    </xf>
    <xf numFmtId="0" fontId="4" fillId="4" borderId="67" xfId="0" applyFont="1" applyFill="1" applyBorder="1" applyAlignment="1">
      <alignment horizontal="center"/>
    </xf>
    <xf numFmtId="0" fontId="0" fillId="13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/>
    </xf>
    <xf numFmtId="0" fontId="5" fillId="0" borderId="69" xfId="0" applyFont="1" applyBorder="1"/>
    <xf numFmtId="0" fontId="4" fillId="4" borderId="3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3" borderId="71" xfId="0" applyFont="1" applyFill="1" applyBorder="1" applyAlignment="1">
      <alignment horizontal="center" wrapText="1"/>
    </xf>
    <xf numFmtId="0" fontId="4" fillId="14" borderId="5" xfId="0" applyFont="1" applyFill="1" applyBorder="1" applyAlignment="1">
      <alignment horizontal="center"/>
    </xf>
    <xf numFmtId="0" fontId="4" fillId="0" borderId="7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left" vertical="top" wrapText="1"/>
    </xf>
    <xf numFmtId="0" fontId="4" fillId="0" borderId="67" xfId="0" applyFont="1" applyBorder="1" applyAlignment="1">
      <alignment horizontal="center"/>
    </xf>
    <xf numFmtId="0" fontId="4" fillId="4" borderId="67" xfId="0" applyFont="1" applyFill="1" applyBorder="1" applyAlignment="1">
      <alignment horizontal="center" wrapText="1"/>
    </xf>
    <xf numFmtId="0" fontId="4" fillId="3" borderId="68" xfId="0" applyFont="1" applyFill="1" applyBorder="1" applyAlignment="1">
      <alignment horizontal="center" wrapText="1"/>
    </xf>
    <xf numFmtId="0" fontId="4" fillId="3" borderId="67" xfId="0" applyFont="1" applyFill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15" borderId="71" xfId="0" applyFont="1" applyFill="1" applyBorder="1" applyAlignment="1">
      <alignment horizontal="center" vertical="center" wrapText="1"/>
    </xf>
    <xf numFmtId="0" fontId="4" fillId="15" borderId="67" xfId="0" applyFont="1" applyFill="1" applyBorder="1" applyAlignment="1">
      <alignment horizontal="left" vertical="top" wrapText="1"/>
    </xf>
    <xf numFmtId="0" fontId="4" fillId="15" borderId="68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 wrapText="1"/>
    </xf>
    <xf numFmtId="0" fontId="4" fillId="15" borderId="68" xfId="0" applyFont="1" applyFill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51" xfId="0" applyFont="1" applyFill="1" applyBorder="1" applyAlignment="1">
      <alignment horizontal="center" wrapText="1"/>
    </xf>
    <xf numFmtId="0" fontId="3" fillId="15" borderId="71" xfId="0" applyFont="1" applyFill="1" applyBorder="1" applyAlignment="1">
      <alignment horizontal="center" vertical="center" wrapText="1"/>
    </xf>
    <xf numFmtId="0" fontId="22" fillId="15" borderId="67" xfId="0" applyFont="1" applyFill="1" applyBorder="1" applyAlignment="1">
      <alignment horizontal="center"/>
    </xf>
    <xf numFmtId="0" fontId="4" fillId="14" borderId="68" xfId="0" applyFont="1" applyFill="1" applyBorder="1" applyAlignment="1">
      <alignment horizontal="center"/>
    </xf>
    <xf numFmtId="0" fontId="3" fillId="15" borderId="67" xfId="0" applyFont="1" applyFill="1" applyBorder="1" applyAlignment="1">
      <alignment horizontal="center"/>
    </xf>
    <xf numFmtId="0" fontId="3" fillId="15" borderId="67" xfId="0" applyFont="1" applyFill="1" applyBorder="1" applyAlignment="1">
      <alignment horizontal="center" wrapText="1"/>
    </xf>
    <xf numFmtId="0" fontId="4" fillId="15" borderId="71" xfId="0" applyFont="1" applyFill="1" applyBorder="1" applyAlignment="1">
      <alignment horizontal="center" wrapText="1"/>
    </xf>
    <xf numFmtId="0" fontId="3" fillId="2" borderId="75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 wrapText="1"/>
    </xf>
    <xf numFmtId="0" fontId="0" fillId="13" borderId="3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3" fillId="14" borderId="71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left" vertical="top" wrapText="1"/>
    </xf>
    <xf numFmtId="0" fontId="4" fillId="14" borderId="67" xfId="0" applyFont="1" applyFill="1" applyBorder="1" applyAlignment="1">
      <alignment horizontal="center"/>
    </xf>
    <xf numFmtId="0" fontId="4" fillId="14" borderId="67" xfId="0" applyFont="1" applyFill="1" applyBorder="1" applyAlignment="1">
      <alignment horizontal="center" wrapText="1"/>
    </xf>
    <xf numFmtId="0" fontId="4" fillId="14" borderId="68" xfId="0" applyFont="1" applyFill="1" applyBorder="1" applyAlignment="1">
      <alignment horizontal="center" wrapText="1"/>
    </xf>
    <xf numFmtId="0" fontId="3" fillId="2" borderId="61" xfId="0" applyFont="1" applyFill="1" applyBorder="1" applyAlignment="1">
      <alignment horizontal="left" vertical="center" wrapText="1"/>
    </xf>
    <xf numFmtId="0" fontId="3" fillId="2" borderId="76" xfId="0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/>
    </xf>
    <xf numFmtId="0" fontId="3" fillId="2" borderId="70" xfId="0" applyFont="1" applyFill="1" applyBorder="1" applyAlignment="1">
      <alignment horizontal="center"/>
    </xf>
    <xf numFmtId="0" fontId="0" fillId="13" borderId="51" xfId="0" applyFont="1" applyFill="1" applyBorder="1" applyAlignment="1">
      <alignment horizontal="center" vertical="center"/>
    </xf>
    <xf numFmtId="0" fontId="0" fillId="13" borderId="26" xfId="0" applyFont="1" applyFill="1" applyBorder="1" applyAlignment="1">
      <alignment horizontal="center" vertical="center"/>
    </xf>
    <xf numFmtId="0" fontId="4" fillId="14" borderId="19" xfId="0" applyFont="1" applyFill="1" applyBorder="1" applyAlignment="1">
      <alignment horizontal="center" vertical="top"/>
    </xf>
    <xf numFmtId="0" fontId="4" fillId="23" borderId="26" xfId="0" applyFont="1" applyFill="1" applyBorder="1" applyAlignment="1">
      <alignment horizontal="center"/>
    </xf>
    <xf numFmtId="0" fontId="4" fillId="23" borderId="1" xfId="0" applyFont="1" applyFill="1" applyBorder="1" applyAlignment="1">
      <alignment horizontal="center"/>
    </xf>
    <xf numFmtId="0" fontId="4" fillId="23" borderId="28" xfId="0" applyFont="1" applyFill="1" applyBorder="1" applyAlignment="1">
      <alignment horizontal="center"/>
    </xf>
    <xf numFmtId="0" fontId="5" fillId="0" borderId="16" xfId="0" applyFont="1" applyBorder="1"/>
    <xf numFmtId="0" fontId="4" fillId="0" borderId="4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wrapText="1"/>
    </xf>
    <xf numFmtId="0" fontId="4" fillId="0" borderId="18" xfId="0" applyFont="1" applyBorder="1" applyAlignment="1">
      <alignment horizontal="center" textRotation="90"/>
    </xf>
    <xf numFmtId="0" fontId="4" fillId="0" borderId="3" xfId="0" applyFont="1" applyBorder="1" applyAlignment="1">
      <alignment horizontal="center"/>
    </xf>
    <xf numFmtId="0" fontId="4" fillId="0" borderId="43" xfId="0" applyFont="1" applyBorder="1" applyAlignment="1">
      <alignment horizontal="center" textRotation="90" wrapText="1"/>
    </xf>
    <xf numFmtId="0" fontId="4" fillId="0" borderId="44" xfId="0" applyFont="1" applyBorder="1" applyAlignment="1">
      <alignment horizontal="center" textRotation="90" wrapText="1"/>
    </xf>
    <xf numFmtId="0" fontId="4" fillId="0" borderId="45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vertical="center" wrapText="1"/>
    </xf>
    <xf numFmtId="0" fontId="16" fillId="18" borderId="32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0" fillId="13" borderId="3" xfId="0" applyFont="1" applyFill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38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4" fillId="14" borderId="46" xfId="0" applyFont="1" applyFill="1" applyBorder="1" applyAlignment="1">
      <alignment horizontal="center" wrapText="1"/>
    </xf>
    <xf numFmtId="0" fontId="0" fillId="14" borderId="20" xfId="0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8" fillId="6" borderId="39" xfId="0" applyFont="1" applyFill="1" applyBorder="1" applyAlignment="1">
      <alignment horizontal="center" vertical="center" textRotation="90" wrapText="1"/>
    </xf>
    <xf numFmtId="0" fontId="8" fillId="6" borderId="40" xfId="0" applyFont="1" applyFill="1" applyBorder="1" applyAlignment="1">
      <alignment horizontal="center" vertical="center" textRotation="90" wrapText="1"/>
    </xf>
    <xf numFmtId="0" fontId="8" fillId="6" borderId="72" xfId="0" applyFont="1" applyFill="1" applyBorder="1" applyAlignment="1">
      <alignment horizontal="center" vertical="center" textRotation="90" wrapText="1"/>
    </xf>
    <xf numFmtId="0" fontId="3" fillId="2" borderId="61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0" fillId="0" borderId="1" xfId="0" applyBorder="1"/>
    <xf numFmtId="0" fontId="19" fillId="0" borderId="22" xfId="0" applyFont="1" applyBorder="1" applyAlignment="1">
      <alignment horizontal="center" vertical="top"/>
    </xf>
    <xf numFmtId="0" fontId="8" fillId="8" borderId="39" xfId="0" applyFont="1" applyFill="1" applyBorder="1" applyAlignment="1">
      <alignment horizontal="center" vertical="center" textRotation="90" wrapText="1"/>
    </xf>
    <xf numFmtId="0" fontId="9" fillId="8" borderId="40" xfId="0" applyFont="1" applyFill="1" applyBorder="1" applyAlignment="1">
      <alignment horizontal="center" vertical="center" textRotation="90" wrapText="1"/>
    </xf>
    <xf numFmtId="0" fontId="9" fillId="8" borderId="41" xfId="0" applyFont="1" applyFill="1" applyBorder="1" applyAlignment="1">
      <alignment horizontal="center" vertical="center" textRotation="90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0" fillId="12" borderId="54" xfId="0" applyFont="1" applyFill="1" applyBorder="1" applyAlignment="1">
      <alignment horizontal="center" vertical="center" textRotation="90" wrapText="1"/>
    </xf>
    <xf numFmtId="0" fontId="8" fillId="12" borderId="55" xfId="0" applyFont="1" applyFill="1" applyBorder="1" applyAlignment="1">
      <alignment horizontal="center" vertical="center" textRotation="90" wrapText="1"/>
    </xf>
    <xf numFmtId="0" fontId="8" fillId="12" borderId="56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14" borderId="50" xfId="0" applyFont="1" applyFill="1" applyBorder="1" applyAlignment="1">
      <alignment horizontal="center" vertical="top" wrapText="1"/>
    </xf>
    <xf numFmtId="0" fontId="4" fillId="14" borderId="51" xfId="0" applyFont="1" applyFill="1" applyBorder="1" applyAlignment="1">
      <alignment horizontal="center" vertical="top" wrapText="1"/>
    </xf>
    <xf numFmtId="0" fontId="4" fillId="0" borderId="43" xfId="0" applyFont="1" applyBorder="1" applyAlignment="1">
      <alignment horizontal="center" textRotation="90" wrapText="1"/>
    </xf>
    <xf numFmtId="0" fontId="4" fillId="0" borderId="44" xfId="0" applyFont="1" applyBorder="1" applyAlignment="1">
      <alignment horizontal="center" textRotation="90" wrapText="1"/>
    </xf>
    <xf numFmtId="0" fontId="4" fillId="0" borderId="45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 textRotation="90"/>
    </xf>
    <xf numFmtId="0" fontId="4" fillId="0" borderId="18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14" borderId="32" xfId="0" applyFont="1" applyFill="1" applyBorder="1" applyAlignment="1">
      <alignment horizontal="left" vertical="top" wrapText="1"/>
    </xf>
    <xf numFmtId="0" fontId="4" fillId="14" borderId="28" xfId="0" applyFont="1" applyFill="1" applyBorder="1" applyAlignment="1">
      <alignment horizontal="left" vertical="top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17" borderId="50" xfId="0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left" vertical="top" wrapText="1"/>
    </xf>
    <xf numFmtId="0" fontId="3" fillId="17" borderId="5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14" borderId="25" xfId="0" applyFont="1" applyFill="1" applyBorder="1" applyAlignment="1">
      <alignment horizontal="center" wrapText="1"/>
    </xf>
    <xf numFmtId="0" fontId="4" fillId="14" borderId="26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8" fillId="9" borderId="47" xfId="0" applyFont="1" applyFill="1" applyBorder="1" applyAlignment="1">
      <alignment horizontal="center" vertical="center" textRotation="90" wrapText="1"/>
    </xf>
    <xf numFmtId="0" fontId="8" fillId="9" borderId="48" xfId="0" applyFont="1" applyFill="1" applyBorder="1" applyAlignment="1">
      <alignment horizontal="center" vertical="center" textRotation="90" wrapText="1"/>
    </xf>
    <xf numFmtId="0" fontId="8" fillId="9" borderId="64" xfId="0" applyFont="1" applyFill="1" applyBorder="1" applyAlignment="1">
      <alignment horizontal="center" vertical="center" textRotation="90" wrapText="1"/>
    </xf>
    <xf numFmtId="0" fontId="8" fillId="9" borderId="49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left" vertical="top" wrapText="1"/>
    </xf>
    <xf numFmtId="0" fontId="3" fillId="7" borderId="28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0" fillId="13" borderId="32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 wrapText="1"/>
    </xf>
    <xf numFmtId="0" fontId="4" fillId="14" borderId="34" xfId="0" applyFont="1" applyFill="1" applyBorder="1" applyAlignment="1">
      <alignment horizontal="center" wrapText="1"/>
    </xf>
    <xf numFmtId="0" fontId="18" fillId="14" borderId="32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6" fillId="18" borderId="32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4" fillId="0" borderId="17" xfId="0" applyFont="1" applyBorder="1" applyAlignment="1">
      <alignment textRotation="90"/>
    </xf>
    <xf numFmtId="0" fontId="0" fillId="0" borderId="18" xfId="0" applyBorder="1" applyAlignment="1">
      <alignment textRotation="90"/>
    </xf>
    <xf numFmtId="0" fontId="16" fillId="18" borderId="50" xfId="0" applyFont="1" applyFill="1" applyBorder="1" applyAlignment="1">
      <alignment horizontal="center"/>
    </xf>
    <xf numFmtId="0" fontId="16" fillId="18" borderId="21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vertical="center" textRotation="90" wrapText="1"/>
    </xf>
    <xf numFmtId="0" fontId="0" fillId="5" borderId="40" xfId="0" applyFill="1" applyBorder="1" applyAlignment="1">
      <alignment horizontal="center" vertical="center" textRotation="90" wrapText="1"/>
    </xf>
    <xf numFmtId="0" fontId="0" fillId="5" borderId="40" xfId="0" applyFill="1" applyBorder="1" applyAlignment="1">
      <alignment textRotation="90" wrapText="1"/>
    </xf>
    <xf numFmtId="0" fontId="0" fillId="5" borderId="41" xfId="0" applyFill="1" applyBorder="1" applyAlignment="1">
      <alignment textRotation="90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/>
    </xf>
    <xf numFmtId="164" fontId="3" fillId="16" borderId="5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0" fontId="6" fillId="16" borderId="5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12" borderId="5" xfId="0" applyNumberFormat="1" applyFont="1" applyFill="1" applyBorder="1" applyAlignment="1">
      <alignment horizontal="center" wrapText="1"/>
    </xf>
    <xf numFmtId="164" fontId="4" fillId="3" borderId="5" xfId="0" applyNumberFormat="1" applyFont="1" applyFill="1" applyBorder="1" applyAlignment="1">
      <alignment horizontal="center" wrapText="1"/>
    </xf>
    <xf numFmtId="164" fontId="6" fillId="16" borderId="5" xfId="0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14" borderId="0" xfId="0" applyFont="1" applyFill="1" applyAlignment="1">
      <alignment horizontal="left" vertical="top"/>
    </xf>
    <xf numFmtId="0" fontId="1" fillId="0" borderId="0" xfId="0" applyFont="1" applyFill="1"/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16" borderId="2" xfId="0" applyFont="1" applyFill="1" applyBorder="1" applyAlignment="1">
      <alignment horizontal="center" wrapText="1"/>
    </xf>
    <xf numFmtId="0" fontId="0" fillId="5" borderId="64" xfId="0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6" fillId="14" borderId="1" xfId="0" applyFont="1" applyFill="1" applyBorder="1" applyAlignment="1">
      <alignment horizontal="center" wrapText="1"/>
    </xf>
    <xf numFmtId="0" fontId="6" fillId="16" borderId="1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22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4" fillId="23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4" fillId="23" borderId="5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6" fillId="16" borderId="5" xfId="0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center" wrapText="1"/>
    </xf>
    <xf numFmtId="1" fontId="6" fillId="16" borderId="5" xfId="0" applyNumberFormat="1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1" fontId="6" fillId="14" borderId="22" xfId="0" applyNumberFormat="1" applyFont="1" applyFill="1" applyBorder="1" applyAlignment="1">
      <alignment horizontal="center"/>
    </xf>
    <xf numFmtId="1" fontId="4" fillId="3" borderId="22" xfId="0" applyNumberFormat="1" applyFont="1" applyFill="1" applyBorder="1" applyAlignment="1">
      <alignment horizontal="center" wrapText="1"/>
    </xf>
    <xf numFmtId="0" fontId="6" fillId="14" borderId="22" xfId="0" applyFont="1" applyFill="1" applyBorder="1" applyAlignment="1">
      <alignment horizontal="center" wrapText="1"/>
    </xf>
    <xf numFmtId="0" fontId="6" fillId="16" borderId="2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164" fontId="4" fillId="2" borderId="77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3" fillId="2" borderId="78" xfId="0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164" fontId="10" fillId="2" borderId="10" xfId="0" applyNumberFormat="1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 wrapText="1"/>
    </xf>
    <xf numFmtId="1" fontId="11" fillId="2" borderId="33" xfId="0" applyNumberFormat="1" applyFont="1" applyFill="1" applyBorder="1" applyAlignment="1">
      <alignment horizontal="center"/>
    </xf>
    <xf numFmtId="1" fontId="11" fillId="2" borderId="3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90" wrapText="1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5</xdr:row>
      <xdr:rowOff>76200</xdr:rowOff>
    </xdr:from>
    <xdr:ext cx="4682244" cy="5086905"/>
    <xdr:sp macro="" textlink="">
      <xdr:nvSpPr>
        <xdr:cNvPr id="2" name="TextBox 1"/>
        <xdr:cNvSpPr txBox="1"/>
      </xdr:nvSpPr>
      <xdr:spPr>
        <a:xfrm>
          <a:off x="2219325" y="885825"/>
          <a:ext cx="4682244" cy="5086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Утверждаю:				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Директор ГБПОУ РО «ККПТ»	</a:t>
          </a:r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_____________Г.Ю.Вакулина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«_____»____________ 2021 г.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КАЛЕНДАРНЫЙ УЧЕБНЫЙ ГРАФИК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образовательного учреждения среднего профессионального образования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ГБПОУ РО «Красносулинский колледж промышленных технологий»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по специальности среднего профессионального образования</a:t>
          </a:r>
        </a:p>
        <a:p>
          <a:pPr algn="ctr"/>
          <a:r>
            <a:rPr lang="ru-RU" sz="1100" b="1">
              <a:solidFill>
                <a:schemeClr val="tx1"/>
              </a:solidFill>
              <a:latin typeface="+mn-lt"/>
              <a:ea typeface="+mn-ea"/>
              <a:cs typeface="+mn-cs"/>
            </a:rPr>
            <a:t> 08.02.01 Строительство и эксплуатация зданий и сооружений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базовой подготовки</a:t>
          </a: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 i="1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Квалификация: - техник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Форма обучения - очная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Нормативный срок обучения – 3 года и 10 мес.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на базе - основного общего образования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ru-RU" sz="110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N33" sqref="N33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44"/>
  <sheetViews>
    <sheetView zoomScale="70" zoomScaleNormal="70" workbookViewId="0">
      <pane ySplit="1" topLeftCell="A2" activePane="bottomLeft" state="frozen"/>
      <selection pane="bottomLeft" activeCell="J12" sqref="J12"/>
    </sheetView>
  </sheetViews>
  <sheetFormatPr defaultColWidth="9.140625" defaultRowHeight="12.75"/>
  <cols>
    <col min="1" max="1" width="9.140625" style="2"/>
    <col min="2" max="2" width="9.85546875" style="2" customWidth="1"/>
    <col min="3" max="3" width="27.7109375" style="2" customWidth="1"/>
    <col min="4" max="4" width="5.140625" style="2" customWidth="1"/>
    <col min="5" max="5" width="4.85546875" style="2" customWidth="1"/>
    <col min="6" max="6" width="4.28515625" style="2" customWidth="1"/>
    <col min="7" max="19" width="4.42578125" style="2" customWidth="1"/>
    <col min="20" max="23" width="3.85546875" style="2" customWidth="1"/>
    <col min="24" max="46" width="4.42578125" style="2" customWidth="1"/>
    <col min="47" max="47" width="3.85546875" style="2" customWidth="1"/>
    <col min="48" max="48" width="6.5703125" style="2" customWidth="1"/>
    <col min="49" max="16384" width="9.140625" style="2"/>
  </cols>
  <sheetData>
    <row r="1" spans="1:49" s="1" customFormat="1" ht="13.5" thickBot="1"/>
    <row r="2" spans="1:49" ht="58.5" customHeight="1">
      <c r="A2" s="452" t="s">
        <v>0</v>
      </c>
      <c r="B2" s="452" t="s">
        <v>107</v>
      </c>
      <c r="C2" s="455" t="s">
        <v>2</v>
      </c>
      <c r="D2" s="352" t="s">
        <v>241</v>
      </c>
      <c r="E2" s="423" t="s">
        <v>242</v>
      </c>
      <c r="F2" s="423" t="s">
        <v>243</v>
      </c>
      <c r="G2" s="35" t="s">
        <v>210</v>
      </c>
      <c r="H2" s="34" t="s">
        <v>211</v>
      </c>
      <c r="I2" s="35" t="s">
        <v>212</v>
      </c>
      <c r="J2" s="35" t="s">
        <v>213</v>
      </c>
      <c r="K2" s="35" t="s">
        <v>214</v>
      </c>
      <c r="L2" s="35" t="s">
        <v>215</v>
      </c>
      <c r="M2" s="35" t="s">
        <v>216</v>
      </c>
      <c r="N2" s="35" t="s">
        <v>217</v>
      </c>
      <c r="O2" s="35" t="s">
        <v>218</v>
      </c>
      <c r="P2" s="35" t="s">
        <v>219</v>
      </c>
      <c r="Q2" s="34" t="s">
        <v>220</v>
      </c>
      <c r="R2" s="35" t="s">
        <v>221</v>
      </c>
      <c r="S2" s="35" t="s">
        <v>222</v>
      </c>
      <c r="T2" s="35" t="s">
        <v>223</v>
      </c>
      <c r="U2" s="34" t="s">
        <v>224</v>
      </c>
      <c r="V2" s="35" t="s">
        <v>22</v>
      </c>
      <c r="W2" s="35" t="s">
        <v>194</v>
      </c>
      <c r="X2" s="35" t="s">
        <v>225</v>
      </c>
      <c r="Y2" s="35" t="s">
        <v>226</v>
      </c>
      <c r="Z2" s="34" t="s">
        <v>227</v>
      </c>
      <c r="AA2" s="35" t="s">
        <v>228</v>
      </c>
      <c r="AB2" s="35" t="s">
        <v>229</v>
      </c>
      <c r="AC2" s="35" t="s">
        <v>230</v>
      </c>
      <c r="AD2" s="34" t="s">
        <v>231</v>
      </c>
      <c r="AE2" s="35" t="s">
        <v>166</v>
      </c>
      <c r="AF2" s="35" t="s">
        <v>167</v>
      </c>
      <c r="AG2" s="35" t="s">
        <v>168</v>
      </c>
      <c r="AH2" s="34" t="s">
        <v>23</v>
      </c>
      <c r="AI2" s="35" t="s">
        <v>24</v>
      </c>
      <c r="AJ2" s="35" t="s">
        <v>25</v>
      </c>
      <c r="AK2" s="35" t="s">
        <v>26</v>
      </c>
      <c r="AL2" s="34" t="s">
        <v>27</v>
      </c>
      <c r="AM2" s="35" t="s">
        <v>28</v>
      </c>
      <c r="AN2" s="35" t="s">
        <v>29</v>
      </c>
      <c r="AO2" s="35" t="s">
        <v>30</v>
      </c>
      <c r="AP2" s="35" t="s">
        <v>31</v>
      </c>
      <c r="AQ2" s="34" t="s">
        <v>32</v>
      </c>
      <c r="AR2" s="35" t="s">
        <v>33</v>
      </c>
      <c r="AS2" s="35" t="s">
        <v>34</v>
      </c>
      <c r="AT2" s="35" t="s">
        <v>35</v>
      </c>
      <c r="AU2" s="34" t="s">
        <v>36</v>
      </c>
      <c r="AV2" s="444" t="s">
        <v>19</v>
      </c>
    </row>
    <row r="3" spans="1:49">
      <c r="A3" s="453"/>
      <c r="B3" s="453"/>
      <c r="C3" s="456"/>
      <c r="D3" s="349"/>
      <c r="E3" s="349"/>
      <c r="F3" s="349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5"/>
    </row>
    <row r="4" spans="1:49">
      <c r="A4" s="453"/>
      <c r="B4" s="453"/>
      <c r="C4" s="456"/>
      <c r="D4" s="4">
        <v>35</v>
      </c>
      <c r="E4" s="4">
        <v>36</v>
      </c>
      <c r="F4" s="4">
        <v>37</v>
      </c>
      <c r="G4" s="4">
        <v>38</v>
      </c>
      <c r="H4" s="4">
        <v>39</v>
      </c>
      <c r="I4" s="4">
        <v>40</v>
      </c>
      <c r="J4" s="4">
        <v>41</v>
      </c>
      <c r="K4" s="5">
        <v>42</v>
      </c>
      <c r="L4" s="5">
        <v>43</v>
      </c>
      <c r="M4" s="5">
        <v>44</v>
      </c>
      <c r="N4" s="5">
        <v>45</v>
      </c>
      <c r="O4" s="5">
        <v>46</v>
      </c>
      <c r="P4" s="5">
        <v>47</v>
      </c>
      <c r="Q4" s="5">
        <v>48</v>
      </c>
      <c r="R4" s="5">
        <v>49</v>
      </c>
      <c r="S4" s="5">
        <v>50</v>
      </c>
      <c r="T4" s="5">
        <v>51</v>
      </c>
      <c r="U4" s="5">
        <v>52</v>
      </c>
      <c r="V4" s="5">
        <v>1</v>
      </c>
      <c r="W4" s="5">
        <v>2</v>
      </c>
      <c r="X4" s="5">
        <v>3</v>
      </c>
      <c r="Y4" s="5">
        <v>4</v>
      </c>
      <c r="Z4" s="5">
        <v>5</v>
      </c>
      <c r="AA4" s="5">
        <v>6</v>
      </c>
      <c r="AB4" s="5">
        <v>7</v>
      </c>
      <c r="AC4" s="5">
        <v>8</v>
      </c>
      <c r="AD4" s="5">
        <v>9</v>
      </c>
      <c r="AE4" s="5">
        <v>10</v>
      </c>
      <c r="AF4" s="5">
        <v>11</v>
      </c>
      <c r="AG4" s="5">
        <v>12</v>
      </c>
      <c r="AH4" s="5">
        <v>13</v>
      </c>
      <c r="AI4" s="5">
        <v>14</v>
      </c>
      <c r="AJ4" s="5">
        <v>15</v>
      </c>
      <c r="AK4" s="5">
        <v>16</v>
      </c>
      <c r="AL4" s="5">
        <v>17</v>
      </c>
      <c r="AM4" s="5">
        <v>18</v>
      </c>
      <c r="AN4" s="5">
        <v>19</v>
      </c>
      <c r="AO4" s="5">
        <v>20</v>
      </c>
      <c r="AP4" s="5">
        <v>21</v>
      </c>
      <c r="AQ4" s="5">
        <v>22</v>
      </c>
      <c r="AR4" s="5">
        <v>23</v>
      </c>
      <c r="AS4" s="5">
        <v>24</v>
      </c>
      <c r="AT4" s="5">
        <v>25</v>
      </c>
      <c r="AU4" s="5">
        <v>26</v>
      </c>
      <c r="AV4" s="445"/>
    </row>
    <row r="5" spans="1:49">
      <c r="A5" s="453"/>
      <c r="B5" s="453"/>
      <c r="C5" s="456"/>
      <c r="D5" s="349"/>
      <c r="E5" s="349"/>
      <c r="F5" s="349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5"/>
    </row>
    <row r="6" spans="1:49">
      <c r="A6" s="453"/>
      <c r="B6" s="453"/>
      <c r="C6" s="456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5">
        <v>8</v>
      </c>
      <c r="L6" s="5">
        <v>9</v>
      </c>
      <c r="M6" s="5">
        <v>10</v>
      </c>
      <c r="N6" s="5">
        <v>11</v>
      </c>
      <c r="O6" s="5">
        <v>12</v>
      </c>
      <c r="P6" s="5">
        <v>13</v>
      </c>
      <c r="Q6" s="5">
        <v>14</v>
      </c>
      <c r="R6" s="5">
        <v>15</v>
      </c>
      <c r="S6" s="5">
        <v>16</v>
      </c>
      <c r="T6" s="5">
        <v>17</v>
      </c>
      <c r="U6" s="448">
        <v>18</v>
      </c>
      <c r="V6" s="449"/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5">
        <v>25</v>
      </c>
      <c r="AD6" s="5">
        <v>26</v>
      </c>
      <c r="AE6" s="5">
        <v>27</v>
      </c>
      <c r="AF6" s="5">
        <v>28</v>
      </c>
      <c r="AG6" s="5">
        <v>29</v>
      </c>
      <c r="AH6" s="5">
        <v>30</v>
      </c>
      <c r="AI6" s="5">
        <v>31</v>
      </c>
      <c r="AJ6" s="5">
        <v>32</v>
      </c>
      <c r="AK6" s="5">
        <v>33</v>
      </c>
      <c r="AL6" s="5">
        <v>34</v>
      </c>
      <c r="AM6" s="5">
        <v>35</v>
      </c>
      <c r="AN6" s="5">
        <v>36</v>
      </c>
      <c r="AO6" s="5">
        <v>37</v>
      </c>
      <c r="AP6" s="5">
        <v>38</v>
      </c>
      <c r="AQ6" s="5">
        <v>39</v>
      </c>
      <c r="AR6" s="5">
        <v>40</v>
      </c>
      <c r="AS6" s="5">
        <v>41</v>
      </c>
      <c r="AT6" s="5">
        <v>42</v>
      </c>
      <c r="AU6" s="5">
        <v>43</v>
      </c>
      <c r="AV6" s="445"/>
    </row>
    <row r="7" spans="1:49" ht="13.5" thickBot="1">
      <c r="A7" s="454"/>
      <c r="B7" s="454"/>
      <c r="C7" s="457"/>
      <c r="D7" s="32" t="s">
        <v>97</v>
      </c>
      <c r="E7" s="32" t="s">
        <v>98</v>
      </c>
      <c r="F7" s="32" t="s">
        <v>97</v>
      </c>
      <c r="G7" s="32" t="s">
        <v>98</v>
      </c>
      <c r="H7" s="32" t="s">
        <v>97</v>
      </c>
      <c r="I7" s="32" t="s">
        <v>98</v>
      </c>
      <c r="J7" s="32" t="s">
        <v>97</v>
      </c>
      <c r="K7" s="33" t="s">
        <v>98</v>
      </c>
      <c r="L7" s="33" t="s">
        <v>97</v>
      </c>
      <c r="M7" s="33" t="s">
        <v>98</v>
      </c>
      <c r="N7" s="33" t="s">
        <v>97</v>
      </c>
      <c r="O7" s="33" t="s">
        <v>98</v>
      </c>
      <c r="P7" s="33" t="s">
        <v>97</v>
      </c>
      <c r="Q7" s="33" t="s">
        <v>98</v>
      </c>
      <c r="R7" s="33" t="s">
        <v>97</v>
      </c>
      <c r="S7" s="105" t="s">
        <v>98</v>
      </c>
      <c r="T7" s="105" t="s">
        <v>97</v>
      </c>
      <c r="U7" s="450" t="s">
        <v>98</v>
      </c>
      <c r="V7" s="451"/>
      <c r="W7" s="105" t="s">
        <v>97</v>
      </c>
      <c r="X7" s="105" t="s">
        <v>98</v>
      </c>
      <c r="Y7" s="33" t="s">
        <v>97</v>
      </c>
      <c r="Z7" s="33" t="s">
        <v>98</v>
      </c>
      <c r="AA7" s="33" t="s">
        <v>97</v>
      </c>
      <c r="AB7" s="33" t="s">
        <v>98</v>
      </c>
      <c r="AC7" s="33" t="s">
        <v>97</v>
      </c>
      <c r="AD7" s="33" t="s">
        <v>98</v>
      </c>
      <c r="AE7" s="33" t="s">
        <v>97</v>
      </c>
      <c r="AF7" s="33" t="s">
        <v>98</v>
      </c>
      <c r="AG7" s="33" t="s">
        <v>97</v>
      </c>
      <c r="AH7" s="33" t="s">
        <v>98</v>
      </c>
      <c r="AI7" s="33" t="s">
        <v>97</v>
      </c>
      <c r="AJ7" s="33" t="s">
        <v>98</v>
      </c>
      <c r="AK7" s="33" t="s">
        <v>97</v>
      </c>
      <c r="AL7" s="33" t="s">
        <v>98</v>
      </c>
      <c r="AM7" s="33" t="s">
        <v>97</v>
      </c>
      <c r="AN7" s="33" t="s">
        <v>98</v>
      </c>
      <c r="AO7" s="33" t="s">
        <v>97</v>
      </c>
      <c r="AP7" s="33" t="s">
        <v>98</v>
      </c>
      <c r="AQ7" s="99" t="s">
        <v>97</v>
      </c>
      <c r="AR7" s="99" t="s">
        <v>98</v>
      </c>
      <c r="AS7" s="99" t="s">
        <v>97</v>
      </c>
      <c r="AT7" s="100" t="s">
        <v>98</v>
      </c>
      <c r="AU7" s="100" t="s">
        <v>97</v>
      </c>
      <c r="AV7" s="446"/>
    </row>
    <row r="8" spans="1:49" ht="12.75" customHeight="1" thickTop="1">
      <c r="A8" s="458" t="s">
        <v>13</v>
      </c>
      <c r="B8" s="331" t="s">
        <v>65</v>
      </c>
      <c r="C8" s="338" t="s">
        <v>14</v>
      </c>
      <c r="D8" s="338">
        <f>SUM(D9:D14)</f>
        <v>10</v>
      </c>
      <c r="E8" s="338">
        <f t="shared" ref="E8:S8" si="0">SUM(E9:E14)</f>
        <v>10</v>
      </c>
      <c r="F8" s="338">
        <f t="shared" si="0"/>
        <v>10</v>
      </c>
      <c r="G8" s="338">
        <f t="shared" si="0"/>
        <v>10</v>
      </c>
      <c r="H8" s="338">
        <f t="shared" si="0"/>
        <v>10</v>
      </c>
      <c r="I8" s="338">
        <f t="shared" si="0"/>
        <v>10</v>
      </c>
      <c r="J8" s="338">
        <f t="shared" si="0"/>
        <v>10</v>
      </c>
      <c r="K8" s="338">
        <f t="shared" si="0"/>
        <v>10</v>
      </c>
      <c r="L8" s="338">
        <f t="shared" si="0"/>
        <v>10</v>
      </c>
      <c r="M8" s="338">
        <f t="shared" si="0"/>
        <v>10</v>
      </c>
      <c r="N8" s="338">
        <f t="shared" si="0"/>
        <v>10</v>
      </c>
      <c r="O8" s="338">
        <f t="shared" si="0"/>
        <v>10</v>
      </c>
      <c r="P8" s="338">
        <f t="shared" si="0"/>
        <v>10</v>
      </c>
      <c r="Q8" s="338">
        <f t="shared" si="0"/>
        <v>10</v>
      </c>
      <c r="R8" s="338">
        <f t="shared" si="0"/>
        <v>12</v>
      </c>
      <c r="S8" s="338">
        <f t="shared" si="0"/>
        <v>8</v>
      </c>
      <c r="T8" s="338" t="s">
        <v>107</v>
      </c>
      <c r="U8" s="338" t="s">
        <v>107</v>
      </c>
      <c r="V8" s="338" t="s">
        <v>107</v>
      </c>
      <c r="W8" s="338" t="s">
        <v>107</v>
      </c>
      <c r="X8" s="338">
        <f t="shared" ref="X8" si="1">SUM(X9:X14)</f>
        <v>8</v>
      </c>
      <c r="Y8" s="338">
        <f t="shared" ref="Y8" si="2">SUM(Y9:Y14)</f>
        <v>8</v>
      </c>
      <c r="Z8" s="338">
        <f t="shared" ref="Z8" si="3">SUM(Z9:Z14)</f>
        <v>8</v>
      </c>
      <c r="AA8" s="338">
        <f t="shared" ref="AA8" si="4">SUM(AA9:AA14)</f>
        <v>8</v>
      </c>
      <c r="AB8" s="338">
        <f t="shared" ref="AB8" si="5">SUM(AB9:AB14)</f>
        <v>8</v>
      </c>
      <c r="AC8" s="338">
        <f t="shared" ref="AC8" si="6">SUM(AC9:AC14)</f>
        <v>8</v>
      </c>
      <c r="AD8" s="338">
        <f t="shared" ref="AD8" si="7">SUM(AD9:AD14)</f>
        <v>8</v>
      </c>
      <c r="AE8" s="338">
        <f t="shared" ref="AE8" si="8">SUM(AE9:AE14)</f>
        <v>8</v>
      </c>
      <c r="AF8" s="338">
        <f t="shared" ref="AF8" si="9">SUM(AF9:AF14)</f>
        <v>8</v>
      </c>
      <c r="AG8" s="338">
        <f t="shared" ref="AG8" si="10">SUM(AG9:AG14)</f>
        <v>8</v>
      </c>
      <c r="AH8" s="338">
        <f t="shared" ref="AH8" si="11">SUM(AH9:AH14)</f>
        <v>8</v>
      </c>
      <c r="AI8" s="338">
        <f t="shared" ref="AI8:AJ8" si="12">SUM(AI9:AI14)</f>
        <v>8</v>
      </c>
      <c r="AJ8" s="338">
        <f t="shared" si="12"/>
        <v>8</v>
      </c>
      <c r="AK8" s="338">
        <f t="shared" ref="AK8" si="13">SUM(AK9:AK14)</f>
        <v>8</v>
      </c>
      <c r="AL8" s="338">
        <f t="shared" ref="AL8" si="14">SUM(AL9:AL14)</f>
        <v>8</v>
      </c>
      <c r="AM8" s="338">
        <f t="shared" ref="AM8" si="15">SUM(AM9:AM14)</f>
        <v>8</v>
      </c>
      <c r="AN8" s="338">
        <f t="shared" ref="AN8" si="16">SUM(AN9:AN14)</f>
        <v>8</v>
      </c>
      <c r="AO8" s="338">
        <f t="shared" ref="AO8" si="17">SUM(AO9:AO14)</f>
        <v>8</v>
      </c>
      <c r="AP8" s="338">
        <f t="shared" ref="AP8" si="18">SUM(AP9:AP14)</f>
        <v>0</v>
      </c>
      <c r="AQ8" s="50" t="s">
        <v>107</v>
      </c>
      <c r="AR8" s="122" t="s">
        <v>138</v>
      </c>
      <c r="AS8" s="122" t="s">
        <v>138</v>
      </c>
      <c r="AT8" s="122" t="s">
        <v>138</v>
      </c>
      <c r="AU8" s="122" t="s">
        <v>138</v>
      </c>
      <c r="AV8" s="161">
        <v>304</v>
      </c>
    </row>
    <row r="9" spans="1:49" ht="12.75" customHeight="1">
      <c r="A9" s="459"/>
      <c r="B9" s="357" t="s">
        <v>232</v>
      </c>
      <c r="C9" s="348" t="s">
        <v>235</v>
      </c>
      <c r="D9" s="350">
        <v>0</v>
      </c>
      <c r="E9" s="350">
        <v>0</v>
      </c>
      <c r="F9" s="350">
        <v>0</v>
      </c>
      <c r="G9" s="350">
        <v>0</v>
      </c>
      <c r="H9" s="350">
        <v>0</v>
      </c>
      <c r="I9" s="350">
        <v>0</v>
      </c>
      <c r="J9" s="350">
        <v>0</v>
      </c>
      <c r="K9" s="350">
        <v>0</v>
      </c>
      <c r="L9" s="350">
        <v>0</v>
      </c>
      <c r="M9" s="350">
        <v>0</v>
      </c>
      <c r="N9" s="350">
        <v>0</v>
      </c>
      <c r="O9" s="350">
        <v>0</v>
      </c>
      <c r="P9" s="350">
        <v>0</v>
      </c>
      <c r="Q9" s="350">
        <v>0</v>
      </c>
      <c r="R9" s="350">
        <v>0</v>
      </c>
      <c r="S9" s="350">
        <v>0</v>
      </c>
      <c r="T9" s="26"/>
      <c r="U9" s="341">
        <f>SUM(D9:S9)</f>
        <v>0</v>
      </c>
      <c r="V9" s="341"/>
      <c r="W9" s="341"/>
      <c r="X9" s="160">
        <v>2</v>
      </c>
      <c r="Y9" s="160">
        <v>2</v>
      </c>
      <c r="Z9" s="160">
        <v>2</v>
      </c>
      <c r="AA9" s="160">
        <v>2</v>
      </c>
      <c r="AB9" s="160">
        <v>2</v>
      </c>
      <c r="AC9" s="160">
        <v>2</v>
      </c>
      <c r="AD9" s="160">
        <v>2</v>
      </c>
      <c r="AE9" s="160">
        <v>2</v>
      </c>
      <c r="AF9" s="160">
        <v>2</v>
      </c>
      <c r="AG9" s="160">
        <v>2</v>
      </c>
      <c r="AH9" s="160">
        <v>2</v>
      </c>
      <c r="AI9" s="160">
        <v>2</v>
      </c>
      <c r="AJ9" s="160">
        <v>2</v>
      </c>
      <c r="AK9" s="160">
        <v>2</v>
      </c>
      <c r="AL9" s="160">
        <v>2</v>
      </c>
      <c r="AM9" s="160">
        <v>2</v>
      </c>
      <c r="AN9" s="160">
        <v>2</v>
      </c>
      <c r="AO9" s="160">
        <v>2</v>
      </c>
      <c r="AP9" s="160">
        <v>0</v>
      </c>
      <c r="AQ9" s="91">
        <f>SUM(X9:AP9)</f>
        <v>36</v>
      </c>
      <c r="AR9" s="122" t="s">
        <v>138</v>
      </c>
      <c r="AS9" s="122" t="s">
        <v>138</v>
      </c>
      <c r="AT9" s="122" t="s">
        <v>138</v>
      </c>
      <c r="AU9" s="122" t="s">
        <v>138</v>
      </c>
      <c r="AV9" s="355">
        <v>36</v>
      </c>
    </row>
    <row r="10" spans="1:49" ht="12.75" customHeight="1">
      <c r="A10" s="459"/>
      <c r="B10" s="357" t="s">
        <v>233</v>
      </c>
      <c r="C10" s="348" t="s">
        <v>15</v>
      </c>
      <c r="D10" s="348">
        <v>2</v>
      </c>
      <c r="E10" s="348">
        <v>2</v>
      </c>
      <c r="F10" s="348">
        <v>2</v>
      </c>
      <c r="G10" s="348">
        <v>2</v>
      </c>
      <c r="H10" s="348">
        <v>2</v>
      </c>
      <c r="I10" s="348">
        <v>2</v>
      </c>
      <c r="J10" s="348">
        <v>2</v>
      </c>
      <c r="K10" s="348">
        <v>2</v>
      </c>
      <c r="L10" s="348">
        <v>2</v>
      </c>
      <c r="M10" s="348">
        <v>2</v>
      </c>
      <c r="N10" s="348">
        <v>2</v>
      </c>
      <c r="O10" s="348">
        <v>2</v>
      </c>
      <c r="P10" s="348">
        <v>2</v>
      </c>
      <c r="Q10" s="348">
        <v>2</v>
      </c>
      <c r="R10" s="160">
        <v>4</v>
      </c>
      <c r="S10" s="160">
        <v>4</v>
      </c>
      <c r="T10" s="26"/>
      <c r="U10" s="341">
        <f>SUM(D10:T10)</f>
        <v>36</v>
      </c>
      <c r="V10" s="341"/>
      <c r="W10" s="341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91"/>
      <c r="AR10" s="122" t="s">
        <v>138</v>
      </c>
      <c r="AS10" s="122" t="s">
        <v>138</v>
      </c>
      <c r="AT10" s="122" t="s">
        <v>138</v>
      </c>
      <c r="AU10" s="122" t="s">
        <v>138</v>
      </c>
      <c r="AV10" s="355">
        <v>36</v>
      </c>
    </row>
    <row r="11" spans="1:49" ht="27.75" customHeight="1">
      <c r="A11" s="459"/>
      <c r="B11" s="357" t="s">
        <v>234</v>
      </c>
      <c r="C11" s="348" t="s">
        <v>236</v>
      </c>
      <c r="D11" s="348">
        <v>2</v>
      </c>
      <c r="E11" s="348">
        <v>2</v>
      </c>
      <c r="F11" s="348">
        <v>2</v>
      </c>
      <c r="G11" s="348">
        <v>2</v>
      </c>
      <c r="H11" s="348">
        <v>2</v>
      </c>
      <c r="I11" s="348">
        <v>2</v>
      </c>
      <c r="J11" s="348">
        <v>2</v>
      </c>
      <c r="K11" s="348">
        <v>2</v>
      </c>
      <c r="L11" s="348">
        <v>2</v>
      </c>
      <c r="M11" s="348">
        <v>2</v>
      </c>
      <c r="N11" s="348">
        <v>2</v>
      </c>
      <c r="O11" s="348">
        <v>2</v>
      </c>
      <c r="P11" s="348">
        <v>2</v>
      </c>
      <c r="Q11" s="348">
        <v>2</v>
      </c>
      <c r="R11" s="348">
        <v>2</v>
      </c>
      <c r="S11" s="348">
        <v>2</v>
      </c>
      <c r="T11" s="92"/>
      <c r="U11" s="8">
        <f>SUM(D11:S11)</f>
        <v>32</v>
      </c>
      <c r="V11" s="8"/>
      <c r="W11" s="8"/>
      <c r="X11" s="110">
        <v>2</v>
      </c>
      <c r="Y11" s="110">
        <v>2</v>
      </c>
      <c r="Z11" s="110">
        <v>2</v>
      </c>
      <c r="AA11" s="110">
        <v>2</v>
      </c>
      <c r="AB11" s="110">
        <v>2</v>
      </c>
      <c r="AC11" s="110">
        <v>2</v>
      </c>
      <c r="AD11" s="110">
        <v>2</v>
      </c>
      <c r="AE11" s="110">
        <v>2</v>
      </c>
      <c r="AF11" s="110">
        <v>2</v>
      </c>
      <c r="AG11" s="110">
        <v>2</v>
      </c>
      <c r="AH11" s="110">
        <v>2</v>
      </c>
      <c r="AI11" s="110">
        <v>2</v>
      </c>
      <c r="AJ11" s="110">
        <v>2</v>
      </c>
      <c r="AK11" s="110">
        <v>2</v>
      </c>
      <c r="AL11" s="110">
        <v>2</v>
      </c>
      <c r="AM11" s="110">
        <v>2</v>
      </c>
      <c r="AN11" s="110">
        <v>2</v>
      </c>
      <c r="AO11" s="110">
        <v>2</v>
      </c>
      <c r="AP11" s="110">
        <v>0</v>
      </c>
      <c r="AQ11" s="93">
        <f>SUM(X11:AP11)</f>
        <v>36</v>
      </c>
      <c r="AR11" s="122" t="s">
        <v>138</v>
      </c>
      <c r="AS11" s="122" t="s">
        <v>138</v>
      </c>
      <c r="AT11" s="122" t="s">
        <v>138</v>
      </c>
      <c r="AU11" s="122" t="s">
        <v>138</v>
      </c>
      <c r="AV11" s="419">
        <v>68</v>
      </c>
    </row>
    <row r="12" spans="1:49">
      <c r="A12" s="459"/>
      <c r="B12" s="358" t="s">
        <v>68</v>
      </c>
      <c r="C12" s="346" t="s">
        <v>56</v>
      </c>
      <c r="D12" s="346">
        <v>2</v>
      </c>
      <c r="E12" s="346">
        <v>2</v>
      </c>
      <c r="F12" s="346">
        <v>2</v>
      </c>
      <c r="G12" s="346">
        <v>2</v>
      </c>
      <c r="H12" s="346">
        <v>2</v>
      </c>
      <c r="I12" s="346">
        <v>2</v>
      </c>
      <c r="J12" s="346">
        <v>2</v>
      </c>
      <c r="K12" s="346">
        <v>2</v>
      </c>
      <c r="L12" s="346">
        <v>2</v>
      </c>
      <c r="M12" s="346">
        <v>2</v>
      </c>
      <c r="N12" s="346">
        <v>2</v>
      </c>
      <c r="O12" s="346">
        <v>2</v>
      </c>
      <c r="P12" s="346">
        <v>2</v>
      </c>
      <c r="Q12" s="346">
        <v>2</v>
      </c>
      <c r="R12" s="346">
        <v>2</v>
      </c>
      <c r="S12" s="346">
        <v>2</v>
      </c>
      <c r="T12" s="92"/>
      <c r="U12" s="8">
        <f>SUM(D12:S12)</f>
        <v>32</v>
      </c>
      <c r="V12" s="8"/>
      <c r="W12" s="8"/>
      <c r="X12" s="5"/>
      <c r="Y12" s="5"/>
      <c r="Z12" s="5"/>
      <c r="AA12" s="5"/>
      <c r="AB12" s="5"/>
      <c r="AC12" s="5"/>
      <c r="AD12" s="5"/>
      <c r="AE12" s="5"/>
      <c r="AF12" s="5"/>
      <c r="AG12" s="4"/>
      <c r="AH12" s="4"/>
      <c r="AI12" s="4"/>
      <c r="AJ12" s="4"/>
      <c r="AK12" s="5"/>
      <c r="AL12" s="4"/>
      <c r="AM12" s="4"/>
      <c r="AN12" s="4"/>
      <c r="AO12" s="4"/>
      <c r="AP12" s="4"/>
      <c r="AQ12" s="91"/>
      <c r="AR12" s="122" t="s">
        <v>138</v>
      </c>
      <c r="AS12" s="122" t="s">
        <v>138</v>
      </c>
      <c r="AT12" s="123" t="s">
        <v>138</v>
      </c>
      <c r="AU12" s="123" t="s">
        <v>138</v>
      </c>
      <c r="AV12" s="420">
        <v>32</v>
      </c>
    </row>
    <row r="13" spans="1:49" ht="12.75" customHeight="1">
      <c r="A13" s="459"/>
      <c r="B13" s="358" t="s">
        <v>69</v>
      </c>
      <c r="C13" s="346" t="s">
        <v>207</v>
      </c>
      <c r="D13" s="346"/>
      <c r="E13" s="346"/>
      <c r="F13" s="346"/>
      <c r="G13" s="4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92"/>
      <c r="U13" s="8"/>
      <c r="V13" s="8"/>
      <c r="W13" s="8"/>
      <c r="X13" s="5">
        <v>2</v>
      </c>
      <c r="Y13" s="5">
        <v>2</v>
      </c>
      <c r="Z13" s="5">
        <v>2</v>
      </c>
      <c r="AA13" s="5">
        <v>2</v>
      </c>
      <c r="AB13" s="5">
        <v>2</v>
      </c>
      <c r="AC13" s="5">
        <v>2</v>
      </c>
      <c r="AD13" s="5">
        <v>2</v>
      </c>
      <c r="AE13" s="5">
        <v>2</v>
      </c>
      <c r="AF13" s="5">
        <v>2</v>
      </c>
      <c r="AG13" s="5">
        <v>2</v>
      </c>
      <c r="AH13" s="5">
        <v>2</v>
      </c>
      <c r="AI13" s="5">
        <v>2</v>
      </c>
      <c r="AJ13" s="5">
        <v>2</v>
      </c>
      <c r="AK13" s="5">
        <v>2</v>
      </c>
      <c r="AL13" s="5">
        <v>2</v>
      </c>
      <c r="AM13" s="5">
        <v>2</v>
      </c>
      <c r="AN13" s="5">
        <v>2</v>
      </c>
      <c r="AO13" s="5">
        <v>2</v>
      </c>
      <c r="AP13" s="4">
        <v>0</v>
      </c>
      <c r="AQ13" s="93">
        <f>SUM(X13:AP13)</f>
        <v>36</v>
      </c>
      <c r="AR13" s="122" t="s">
        <v>138</v>
      </c>
      <c r="AS13" s="122" t="s">
        <v>138</v>
      </c>
      <c r="AT13" s="123" t="s">
        <v>138</v>
      </c>
      <c r="AU13" s="123" t="s">
        <v>138</v>
      </c>
      <c r="AV13" s="420">
        <f>SUM(X13:AO13)</f>
        <v>36</v>
      </c>
    </row>
    <row r="14" spans="1:49" ht="13.5" thickBot="1">
      <c r="A14" s="459"/>
      <c r="B14" s="326" t="s">
        <v>87</v>
      </c>
      <c r="C14" s="337" t="s">
        <v>206</v>
      </c>
      <c r="D14" s="337">
        <v>4</v>
      </c>
      <c r="E14" s="337">
        <v>4</v>
      </c>
      <c r="F14" s="337">
        <v>4</v>
      </c>
      <c r="G14" s="337">
        <v>4</v>
      </c>
      <c r="H14" s="337">
        <v>4</v>
      </c>
      <c r="I14" s="337">
        <v>4</v>
      </c>
      <c r="J14" s="337">
        <v>4</v>
      </c>
      <c r="K14" s="337">
        <v>4</v>
      </c>
      <c r="L14" s="337">
        <v>4</v>
      </c>
      <c r="M14" s="337">
        <v>4</v>
      </c>
      <c r="N14" s="337">
        <v>4</v>
      </c>
      <c r="O14" s="337">
        <v>4</v>
      </c>
      <c r="P14" s="337">
        <v>4</v>
      </c>
      <c r="Q14" s="337">
        <v>4</v>
      </c>
      <c r="R14" s="337">
        <v>4</v>
      </c>
      <c r="S14" s="340" t="s">
        <v>107</v>
      </c>
      <c r="T14" s="26"/>
      <c r="U14" s="341">
        <f>SUM(D14:R14)</f>
        <v>60</v>
      </c>
      <c r="V14" s="341"/>
      <c r="W14" s="101"/>
      <c r="X14" s="343">
        <v>2</v>
      </c>
      <c r="Y14" s="343">
        <v>2</v>
      </c>
      <c r="Z14" s="343">
        <v>2</v>
      </c>
      <c r="AA14" s="343">
        <v>2</v>
      </c>
      <c r="AB14" s="343">
        <v>2</v>
      </c>
      <c r="AC14" s="343">
        <v>2</v>
      </c>
      <c r="AD14" s="343">
        <v>2</v>
      </c>
      <c r="AE14" s="343">
        <v>2</v>
      </c>
      <c r="AF14" s="343">
        <v>2</v>
      </c>
      <c r="AG14" s="376">
        <v>2</v>
      </c>
      <c r="AH14" s="376">
        <v>2</v>
      </c>
      <c r="AI14" s="376">
        <v>2</v>
      </c>
      <c r="AJ14" s="376">
        <v>2</v>
      </c>
      <c r="AK14" s="343">
        <v>2</v>
      </c>
      <c r="AL14" s="376">
        <v>2</v>
      </c>
      <c r="AM14" s="376">
        <v>2</v>
      </c>
      <c r="AN14" s="376">
        <v>2</v>
      </c>
      <c r="AO14" s="376">
        <v>2</v>
      </c>
      <c r="AP14" s="32">
        <v>0</v>
      </c>
      <c r="AQ14" s="203">
        <f>SUM(X14:AP14)</f>
        <v>36</v>
      </c>
      <c r="AR14" s="280" t="s">
        <v>138</v>
      </c>
      <c r="AS14" s="280" t="s">
        <v>138</v>
      </c>
      <c r="AT14" s="163" t="s">
        <v>138</v>
      </c>
      <c r="AU14" s="163" t="s">
        <v>138</v>
      </c>
      <c r="AV14" s="421">
        <v>96</v>
      </c>
      <c r="AW14" s="88"/>
    </row>
    <row r="15" spans="1:49" ht="12.75" customHeight="1" thickBot="1">
      <c r="A15" s="459"/>
      <c r="B15" s="332" t="s">
        <v>70</v>
      </c>
      <c r="C15" s="330" t="s">
        <v>76</v>
      </c>
      <c r="D15" s="353">
        <f>D16+D17</f>
        <v>8</v>
      </c>
      <c r="E15" s="353">
        <f t="shared" ref="E15:S15" si="19">E16+E17</f>
        <v>8</v>
      </c>
      <c r="F15" s="353">
        <f t="shared" si="19"/>
        <v>8</v>
      </c>
      <c r="G15" s="353">
        <f t="shared" si="19"/>
        <v>8</v>
      </c>
      <c r="H15" s="353">
        <f t="shared" si="19"/>
        <v>8</v>
      </c>
      <c r="I15" s="353">
        <f t="shared" si="19"/>
        <v>8</v>
      </c>
      <c r="J15" s="353">
        <f t="shared" si="19"/>
        <v>8</v>
      </c>
      <c r="K15" s="353">
        <f t="shared" si="19"/>
        <v>8</v>
      </c>
      <c r="L15" s="353">
        <f t="shared" si="19"/>
        <v>6</v>
      </c>
      <c r="M15" s="353">
        <f t="shared" si="19"/>
        <v>6</v>
      </c>
      <c r="N15" s="353">
        <f t="shared" si="19"/>
        <v>6</v>
      </c>
      <c r="O15" s="353">
        <f t="shared" si="19"/>
        <v>6</v>
      </c>
      <c r="P15" s="353">
        <f t="shared" si="19"/>
        <v>6</v>
      </c>
      <c r="Q15" s="353">
        <f t="shared" si="19"/>
        <v>6</v>
      </c>
      <c r="R15" s="353">
        <f t="shared" si="19"/>
        <v>6</v>
      </c>
      <c r="S15" s="353">
        <f t="shared" si="19"/>
        <v>6</v>
      </c>
      <c r="T15" s="27"/>
      <c r="U15" s="18"/>
      <c r="V15" s="375"/>
      <c r="W15" s="377"/>
      <c r="X15" s="354">
        <v>2</v>
      </c>
      <c r="Y15" s="354">
        <v>2</v>
      </c>
      <c r="Z15" s="354">
        <v>2</v>
      </c>
      <c r="AA15" s="354">
        <v>2</v>
      </c>
      <c r="AB15" s="354">
        <v>2</v>
      </c>
      <c r="AC15" s="354">
        <v>2</v>
      </c>
      <c r="AD15" s="354">
        <v>2</v>
      </c>
      <c r="AE15" s="354">
        <v>2</v>
      </c>
      <c r="AF15" s="354">
        <v>2</v>
      </c>
      <c r="AG15" s="354">
        <v>2</v>
      </c>
      <c r="AH15" s="354">
        <v>2</v>
      </c>
      <c r="AI15" s="354">
        <v>2</v>
      </c>
      <c r="AJ15" s="354">
        <v>2</v>
      </c>
      <c r="AK15" s="354">
        <v>2</v>
      </c>
      <c r="AL15" s="354">
        <v>2</v>
      </c>
      <c r="AM15" s="354">
        <v>2</v>
      </c>
      <c r="AN15" s="354">
        <f>SUM(AN16,AN17)</f>
        <v>0</v>
      </c>
      <c r="AO15" s="354">
        <f>SUM(AO16,AO17)</f>
        <v>0</v>
      </c>
      <c r="AP15" s="354">
        <f>SUM(AP16,AP17)</f>
        <v>0</v>
      </c>
      <c r="AQ15" s="369">
        <f>SUM(AQ13:AQ14)</f>
        <v>72</v>
      </c>
      <c r="AR15" s="370" t="s">
        <v>138</v>
      </c>
      <c r="AS15" s="370" t="s">
        <v>138</v>
      </c>
      <c r="AT15" s="370" t="s">
        <v>138</v>
      </c>
      <c r="AU15" s="370" t="s">
        <v>138</v>
      </c>
      <c r="AV15" s="354">
        <v>144</v>
      </c>
    </row>
    <row r="16" spans="1:49">
      <c r="A16" s="459"/>
      <c r="B16" s="325" t="s">
        <v>71</v>
      </c>
      <c r="C16" s="327" t="s">
        <v>61</v>
      </c>
      <c r="D16" s="351">
        <v>4</v>
      </c>
      <c r="E16" s="351">
        <v>4</v>
      </c>
      <c r="F16" s="336">
        <v>4</v>
      </c>
      <c r="G16" s="15">
        <v>4</v>
      </c>
      <c r="H16" s="15">
        <v>4</v>
      </c>
      <c r="I16" s="15">
        <v>4</v>
      </c>
      <c r="J16" s="15">
        <v>4</v>
      </c>
      <c r="K16" s="14">
        <v>4</v>
      </c>
      <c r="L16" s="14">
        <v>4</v>
      </c>
      <c r="M16" s="14">
        <v>4</v>
      </c>
      <c r="N16" s="14">
        <v>4</v>
      </c>
      <c r="O16" s="14">
        <v>4</v>
      </c>
      <c r="P16" s="14">
        <v>2</v>
      </c>
      <c r="Q16" s="14">
        <v>2</v>
      </c>
      <c r="R16" s="14">
        <v>2</v>
      </c>
      <c r="S16" s="14">
        <v>2</v>
      </c>
      <c r="T16" s="27"/>
      <c r="U16" s="18">
        <f>SUM(D16:T16)</f>
        <v>56</v>
      </c>
      <c r="V16" s="18"/>
      <c r="W16" s="18"/>
      <c r="X16" s="340"/>
      <c r="Y16" s="340"/>
      <c r="Z16" s="340"/>
      <c r="AA16" s="340"/>
      <c r="AB16" s="340"/>
      <c r="AC16" s="340"/>
      <c r="AD16" s="340"/>
      <c r="AE16" s="340"/>
      <c r="AF16" s="340"/>
      <c r="AG16" s="339"/>
      <c r="AH16" s="339"/>
      <c r="AI16" s="339"/>
      <c r="AJ16" s="339"/>
      <c r="AK16" s="340"/>
      <c r="AL16" s="339"/>
      <c r="AM16" s="15"/>
      <c r="AN16" s="284"/>
      <c r="AO16" s="339"/>
      <c r="AP16" s="339"/>
      <c r="AQ16" s="91"/>
      <c r="AR16" s="122" t="s">
        <v>138</v>
      </c>
      <c r="AS16" s="122" t="s">
        <v>138</v>
      </c>
      <c r="AT16" s="122" t="s">
        <v>138</v>
      </c>
      <c r="AU16" s="122" t="s">
        <v>138</v>
      </c>
      <c r="AV16" s="160">
        <f>SUM(U16)</f>
        <v>56</v>
      </c>
    </row>
    <row r="17" spans="1:53">
      <c r="A17" s="459"/>
      <c r="B17" s="358" t="s">
        <v>72</v>
      </c>
      <c r="C17" s="346" t="s">
        <v>73</v>
      </c>
      <c r="D17" s="351">
        <v>4</v>
      </c>
      <c r="E17" s="351">
        <v>4</v>
      </c>
      <c r="F17" s="351">
        <v>4</v>
      </c>
      <c r="G17" s="351">
        <v>4</v>
      </c>
      <c r="H17" s="351">
        <v>4</v>
      </c>
      <c r="I17" s="351">
        <v>4</v>
      </c>
      <c r="J17" s="351">
        <v>4</v>
      </c>
      <c r="K17" s="351">
        <v>4</v>
      </c>
      <c r="L17" s="351">
        <v>2</v>
      </c>
      <c r="M17" s="351">
        <v>2</v>
      </c>
      <c r="N17" s="351">
        <v>2</v>
      </c>
      <c r="O17" s="351">
        <v>2</v>
      </c>
      <c r="P17" s="351">
        <v>4</v>
      </c>
      <c r="Q17" s="351">
        <v>4</v>
      </c>
      <c r="R17" s="351">
        <v>4</v>
      </c>
      <c r="S17" s="351">
        <v>4</v>
      </c>
      <c r="T17" s="26"/>
      <c r="U17" s="341">
        <f>SUM(D17:T17)</f>
        <v>56</v>
      </c>
      <c r="V17" s="341"/>
      <c r="W17" s="341"/>
      <c r="X17" s="340"/>
      <c r="Y17" s="340"/>
      <c r="Z17" s="340"/>
      <c r="AA17" s="340"/>
      <c r="AB17" s="340"/>
      <c r="AC17" s="340"/>
      <c r="AD17" s="340"/>
      <c r="AE17" s="340"/>
      <c r="AF17" s="340"/>
      <c r="AG17" s="339"/>
      <c r="AH17" s="339"/>
      <c r="AI17" s="339"/>
      <c r="AJ17" s="339"/>
      <c r="AK17" s="340"/>
      <c r="AL17" s="339"/>
      <c r="AM17" s="339"/>
      <c r="AN17" s="324"/>
      <c r="AO17" s="339"/>
      <c r="AP17" s="339"/>
      <c r="AQ17" s="93"/>
      <c r="AR17" s="123" t="s">
        <v>138</v>
      </c>
      <c r="AS17" s="123" t="s">
        <v>138</v>
      </c>
      <c r="AT17" s="417" t="s">
        <v>138</v>
      </c>
      <c r="AU17" s="122" t="s">
        <v>138</v>
      </c>
      <c r="AV17" s="287">
        <f>SUM(U17)</f>
        <v>56</v>
      </c>
      <c r="AX17" s="88"/>
    </row>
    <row r="18" spans="1:53" ht="26.25" thickBot="1">
      <c r="A18" s="459"/>
      <c r="B18" s="326" t="s">
        <v>72</v>
      </c>
      <c r="C18" s="337" t="s">
        <v>208</v>
      </c>
      <c r="D18" s="337"/>
      <c r="E18" s="337"/>
      <c r="F18" s="33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92"/>
      <c r="U18" s="8"/>
      <c r="V18" s="8"/>
      <c r="W18" s="8"/>
      <c r="X18" s="110">
        <v>2</v>
      </c>
      <c r="Y18" s="110">
        <v>2</v>
      </c>
      <c r="Z18" s="110">
        <v>2</v>
      </c>
      <c r="AA18" s="110">
        <v>2</v>
      </c>
      <c r="AB18" s="110">
        <v>2</v>
      </c>
      <c r="AC18" s="110">
        <v>2</v>
      </c>
      <c r="AD18" s="110">
        <v>2</v>
      </c>
      <c r="AE18" s="110">
        <v>2</v>
      </c>
      <c r="AF18" s="110">
        <v>2</v>
      </c>
      <c r="AG18" s="110">
        <v>2</v>
      </c>
      <c r="AH18" s="110">
        <v>2</v>
      </c>
      <c r="AI18" s="110">
        <v>2</v>
      </c>
      <c r="AJ18" s="110">
        <v>2</v>
      </c>
      <c r="AK18" s="110">
        <v>2</v>
      </c>
      <c r="AL18" s="110">
        <v>2</v>
      </c>
      <c r="AM18" s="110">
        <v>2</v>
      </c>
      <c r="AN18" s="378">
        <v>0</v>
      </c>
      <c r="AO18" s="347">
        <v>0</v>
      </c>
      <c r="AP18" s="359">
        <v>0</v>
      </c>
      <c r="AQ18" s="23">
        <f>SUM(X18:AP18)</f>
        <v>32</v>
      </c>
      <c r="AR18" s="163" t="s">
        <v>138</v>
      </c>
      <c r="AS18" s="163" t="s">
        <v>138</v>
      </c>
      <c r="AT18" s="416" t="s">
        <v>138</v>
      </c>
      <c r="AU18" s="280" t="s">
        <v>138</v>
      </c>
      <c r="AV18" s="378">
        <v>32</v>
      </c>
    </row>
    <row r="19" spans="1:53" ht="12.75" customHeight="1" thickBot="1">
      <c r="A19" s="459"/>
      <c r="B19" s="332" t="s">
        <v>75</v>
      </c>
      <c r="C19" s="330" t="s">
        <v>74</v>
      </c>
      <c r="D19" s="330">
        <f>D20+D21+D23+E24</f>
        <v>18</v>
      </c>
      <c r="E19" s="330">
        <f t="shared" ref="E19:O19" si="20">E20+E21+E23+F24</f>
        <v>20</v>
      </c>
      <c r="F19" s="330">
        <f t="shared" si="20"/>
        <v>16</v>
      </c>
      <c r="G19" s="330">
        <v>18</v>
      </c>
      <c r="H19" s="330">
        <v>18</v>
      </c>
      <c r="I19" s="330">
        <v>18</v>
      </c>
      <c r="J19" s="330">
        <v>18</v>
      </c>
      <c r="K19" s="330">
        <v>18</v>
      </c>
      <c r="L19" s="330">
        <f t="shared" si="20"/>
        <v>20</v>
      </c>
      <c r="M19" s="330">
        <f t="shared" si="20"/>
        <v>20</v>
      </c>
      <c r="N19" s="330">
        <f t="shared" si="20"/>
        <v>20</v>
      </c>
      <c r="O19" s="330">
        <f t="shared" si="20"/>
        <v>20</v>
      </c>
      <c r="P19" s="330">
        <f t="shared" ref="P19" si="21">P20+P21+P23+Q24</f>
        <v>20</v>
      </c>
      <c r="Q19" s="330">
        <f t="shared" ref="Q19" si="22">Q20+Q21+Q23+R24</f>
        <v>20</v>
      </c>
      <c r="R19" s="330">
        <f t="shared" ref="R19" si="23">R20+R21+R23+S24</f>
        <v>18</v>
      </c>
      <c r="S19" s="330">
        <v>22</v>
      </c>
      <c r="T19" s="27"/>
      <c r="U19" s="18"/>
      <c r="V19" s="18"/>
      <c r="W19" s="18"/>
      <c r="X19" s="29">
        <f>SUM(X20,X21,X22,X23,X24)</f>
        <v>8</v>
      </c>
      <c r="Y19" s="29">
        <f>SUM(Y20,Y21,Y22,Y23,Y24)</f>
        <v>6</v>
      </c>
      <c r="Z19" s="29">
        <f>SUM(Z20,Z21,Z22,Z23,Z24)</f>
        <v>8</v>
      </c>
      <c r="AA19" s="29">
        <f>SUM(AA20,AA21,AA22,AA23,AA24)</f>
        <v>6</v>
      </c>
      <c r="AB19" s="29">
        <f>SUM(AB20,AB21,AB22,AB23,+AB24)</f>
        <v>8</v>
      </c>
      <c r="AC19" s="29">
        <f t="shared" ref="AC19:AP19" si="24">SUM(AC20,AC21,AC22,AC23,AC24)</f>
        <v>6</v>
      </c>
      <c r="AD19" s="29">
        <f t="shared" si="24"/>
        <v>8</v>
      </c>
      <c r="AE19" s="29">
        <f t="shared" si="24"/>
        <v>6</v>
      </c>
      <c r="AF19" s="29">
        <f t="shared" si="24"/>
        <v>8</v>
      </c>
      <c r="AG19" s="29">
        <f t="shared" si="24"/>
        <v>6</v>
      </c>
      <c r="AH19" s="29">
        <f t="shared" si="24"/>
        <v>8</v>
      </c>
      <c r="AI19" s="29">
        <f t="shared" si="24"/>
        <v>6</v>
      </c>
      <c r="AJ19" s="29">
        <f t="shared" si="24"/>
        <v>6</v>
      </c>
      <c r="AK19" s="29">
        <f t="shared" si="24"/>
        <v>6</v>
      </c>
      <c r="AL19" s="29">
        <f t="shared" si="24"/>
        <v>6</v>
      </c>
      <c r="AM19" s="29">
        <f t="shared" si="24"/>
        <v>6</v>
      </c>
      <c r="AN19" s="29">
        <f t="shared" si="24"/>
        <v>6</v>
      </c>
      <c r="AO19" s="29">
        <f t="shared" si="24"/>
        <v>6</v>
      </c>
      <c r="AP19" s="354">
        <f t="shared" si="24"/>
        <v>4</v>
      </c>
      <c r="AQ19" s="162">
        <f>SUM(X19:AP19)</f>
        <v>124</v>
      </c>
      <c r="AR19" s="163" t="s">
        <v>138</v>
      </c>
      <c r="AS19" s="163" t="s">
        <v>138</v>
      </c>
      <c r="AT19" s="163" t="s">
        <v>138</v>
      </c>
      <c r="AU19" s="370" t="s">
        <v>138</v>
      </c>
      <c r="AV19" s="371">
        <v>428</v>
      </c>
    </row>
    <row r="20" spans="1:53" ht="13.5" thickBot="1">
      <c r="A20" s="459"/>
      <c r="B20" s="335" t="s">
        <v>77</v>
      </c>
      <c r="C20" s="336" t="s">
        <v>78</v>
      </c>
      <c r="D20" s="364">
        <v>4</v>
      </c>
      <c r="E20" s="364">
        <v>4</v>
      </c>
      <c r="F20" s="364">
        <v>4</v>
      </c>
      <c r="G20" s="364">
        <v>4</v>
      </c>
      <c r="H20" s="364">
        <v>4</v>
      </c>
      <c r="I20" s="364">
        <v>4</v>
      </c>
      <c r="J20" s="364">
        <v>4</v>
      </c>
      <c r="K20" s="364">
        <v>4</v>
      </c>
      <c r="L20" s="364">
        <v>4</v>
      </c>
      <c r="M20" s="364">
        <v>4</v>
      </c>
      <c r="N20" s="364">
        <v>4</v>
      </c>
      <c r="O20" s="364">
        <v>4</v>
      </c>
      <c r="P20" s="364">
        <v>4</v>
      </c>
      <c r="Q20" s="364">
        <v>4</v>
      </c>
      <c r="R20" s="364">
        <v>4</v>
      </c>
      <c r="S20" s="364">
        <v>4</v>
      </c>
      <c r="T20" s="27"/>
      <c r="U20" s="18">
        <f>SUM(D20:S20)</f>
        <v>64</v>
      </c>
      <c r="V20" s="18"/>
      <c r="W20" s="18"/>
      <c r="X20" s="79">
        <v>4</v>
      </c>
      <c r="Y20" s="14">
        <v>2</v>
      </c>
      <c r="Z20" s="14">
        <v>4</v>
      </c>
      <c r="AA20" s="14">
        <v>2</v>
      </c>
      <c r="AB20" s="14">
        <v>4</v>
      </c>
      <c r="AC20" s="14">
        <v>2</v>
      </c>
      <c r="AD20" s="14">
        <v>4</v>
      </c>
      <c r="AE20" s="14">
        <v>2</v>
      </c>
      <c r="AF20" s="14">
        <v>4</v>
      </c>
      <c r="AG20" s="15">
        <v>2</v>
      </c>
      <c r="AH20" s="15">
        <v>4</v>
      </c>
      <c r="AI20" s="15">
        <v>2</v>
      </c>
      <c r="AJ20" s="15">
        <v>2</v>
      </c>
      <c r="AK20" s="14">
        <v>2</v>
      </c>
      <c r="AL20" s="15">
        <v>2</v>
      </c>
      <c r="AM20" s="15">
        <v>2</v>
      </c>
      <c r="AN20" s="15">
        <v>2</v>
      </c>
      <c r="AO20" s="15">
        <v>2</v>
      </c>
      <c r="AP20" s="339">
        <v>2</v>
      </c>
      <c r="AQ20" s="91">
        <f>SUM(X20:AP20)</f>
        <v>50</v>
      </c>
      <c r="AR20" s="122" t="s">
        <v>138</v>
      </c>
      <c r="AS20" s="122" t="s">
        <v>138</v>
      </c>
      <c r="AT20" s="122" t="s">
        <v>138</v>
      </c>
      <c r="AU20" s="122" t="s">
        <v>138</v>
      </c>
      <c r="AV20" s="287">
        <v>114</v>
      </c>
    </row>
    <row r="21" spans="1:53" ht="13.5" thickBot="1">
      <c r="A21" s="459"/>
      <c r="B21" s="358" t="s">
        <v>79</v>
      </c>
      <c r="C21" s="346" t="s">
        <v>81</v>
      </c>
      <c r="D21" s="362">
        <v>6</v>
      </c>
      <c r="E21" s="362">
        <v>6</v>
      </c>
      <c r="F21" s="362">
        <v>6</v>
      </c>
      <c r="G21" s="361">
        <v>6</v>
      </c>
      <c r="H21" s="361">
        <v>6</v>
      </c>
      <c r="I21" s="361">
        <v>6</v>
      </c>
      <c r="J21" s="361">
        <v>6</v>
      </c>
      <c r="K21" s="362">
        <v>6</v>
      </c>
      <c r="L21" s="362">
        <v>6</v>
      </c>
      <c r="M21" s="362">
        <v>6</v>
      </c>
      <c r="N21" s="362">
        <v>6</v>
      </c>
      <c r="O21" s="362">
        <v>6</v>
      </c>
      <c r="P21" s="362">
        <v>6</v>
      </c>
      <c r="Q21" s="362">
        <v>6</v>
      </c>
      <c r="R21" s="362">
        <v>4</v>
      </c>
      <c r="S21" s="362">
        <v>4</v>
      </c>
      <c r="T21" s="92"/>
      <c r="U21" s="8">
        <f>SUM(D21:T21)</f>
        <v>92</v>
      </c>
      <c r="V21" s="8"/>
      <c r="W21" s="8"/>
      <c r="X21" s="356"/>
      <c r="Y21" s="5"/>
      <c r="Z21" s="5"/>
      <c r="AA21" s="5"/>
      <c r="AB21" s="5"/>
      <c r="AC21" s="5"/>
      <c r="AD21" s="5"/>
      <c r="AE21" s="5"/>
      <c r="AF21" s="5"/>
      <c r="AG21" s="4"/>
      <c r="AH21" s="4"/>
      <c r="AI21" s="4"/>
      <c r="AJ21" s="4"/>
      <c r="AK21" s="5"/>
      <c r="AL21" s="4"/>
      <c r="AM21" s="4"/>
      <c r="AN21" s="4"/>
      <c r="AO21" s="4"/>
      <c r="AP21" s="4"/>
      <c r="AQ21" s="93"/>
      <c r="AR21" s="122" t="s">
        <v>138</v>
      </c>
      <c r="AS21" s="122" t="s">
        <v>138</v>
      </c>
      <c r="AT21" s="122" t="s">
        <v>138</v>
      </c>
      <c r="AU21" s="122" t="s">
        <v>138</v>
      </c>
      <c r="AV21" s="285">
        <v>92</v>
      </c>
    </row>
    <row r="22" spans="1:53" ht="13.5" thickBot="1">
      <c r="A22" s="459"/>
      <c r="B22" s="358" t="s">
        <v>80</v>
      </c>
      <c r="C22" s="346" t="s">
        <v>109</v>
      </c>
      <c r="D22" s="362"/>
      <c r="E22" s="362"/>
      <c r="F22" s="362"/>
      <c r="G22" s="361"/>
      <c r="H22" s="361"/>
      <c r="I22" s="361"/>
      <c r="J22" s="361"/>
      <c r="K22" s="362"/>
      <c r="L22" s="362"/>
      <c r="M22" s="362"/>
      <c r="N22" s="362"/>
      <c r="O22" s="362"/>
      <c r="P22" s="362"/>
      <c r="Q22" s="362"/>
      <c r="R22" s="362"/>
      <c r="S22" s="362"/>
      <c r="T22" s="92"/>
      <c r="U22" s="8"/>
      <c r="V22" s="8"/>
      <c r="W22" s="8"/>
      <c r="X22" s="5">
        <v>2</v>
      </c>
      <c r="Y22" s="5">
        <v>2</v>
      </c>
      <c r="Z22" s="5">
        <v>2</v>
      </c>
      <c r="AA22" s="5">
        <v>2</v>
      </c>
      <c r="AB22" s="5">
        <v>2</v>
      </c>
      <c r="AC22" s="5">
        <v>2</v>
      </c>
      <c r="AD22" s="5">
        <v>2</v>
      </c>
      <c r="AE22" s="5">
        <v>2</v>
      </c>
      <c r="AF22" s="5">
        <v>2</v>
      </c>
      <c r="AG22" s="4">
        <v>2</v>
      </c>
      <c r="AH22" s="4">
        <v>2</v>
      </c>
      <c r="AI22" s="4">
        <v>2</v>
      </c>
      <c r="AJ22" s="4">
        <v>2</v>
      </c>
      <c r="AK22" s="5">
        <v>2</v>
      </c>
      <c r="AL22" s="4">
        <v>2</v>
      </c>
      <c r="AM22" s="4">
        <v>2</v>
      </c>
      <c r="AN22" s="4">
        <v>2</v>
      </c>
      <c r="AO22" s="4">
        <v>2</v>
      </c>
      <c r="AP22" s="4">
        <v>2</v>
      </c>
      <c r="AQ22" s="93">
        <f>SUM(X22:AP22)</f>
        <v>38</v>
      </c>
      <c r="AR22" s="122" t="s">
        <v>138</v>
      </c>
      <c r="AS22" s="122" t="s">
        <v>138</v>
      </c>
      <c r="AT22" s="122" t="s">
        <v>138</v>
      </c>
      <c r="AU22" s="122" t="s">
        <v>138</v>
      </c>
      <c r="AV22" s="285">
        <v>38</v>
      </c>
    </row>
    <row r="23" spans="1:53">
      <c r="A23" s="459"/>
      <c r="B23" s="358" t="s">
        <v>82</v>
      </c>
      <c r="C23" s="346" t="s">
        <v>110</v>
      </c>
      <c r="D23" s="362">
        <v>2</v>
      </c>
      <c r="E23" s="362">
        <v>4</v>
      </c>
      <c r="F23" s="362">
        <v>2</v>
      </c>
      <c r="G23" s="363">
        <v>4</v>
      </c>
      <c r="H23" s="361">
        <v>2</v>
      </c>
      <c r="I23" s="361">
        <v>4</v>
      </c>
      <c r="J23" s="361">
        <v>2</v>
      </c>
      <c r="K23" s="362">
        <v>4</v>
      </c>
      <c r="L23" s="362">
        <v>4</v>
      </c>
      <c r="M23" s="362">
        <v>4</v>
      </c>
      <c r="N23" s="362">
        <v>4</v>
      </c>
      <c r="O23" s="362">
        <v>4</v>
      </c>
      <c r="P23" s="362">
        <v>4</v>
      </c>
      <c r="Q23" s="362">
        <v>4</v>
      </c>
      <c r="R23" s="362">
        <v>4</v>
      </c>
      <c r="S23" s="362">
        <v>4</v>
      </c>
      <c r="T23" s="92">
        <f>SUM(D23:S23)</f>
        <v>56</v>
      </c>
      <c r="U23" s="8"/>
      <c r="V23" s="8"/>
      <c r="W23" s="8"/>
      <c r="X23" s="356">
        <v>2</v>
      </c>
      <c r="Y23" s="5">
        <v>2</v>
      </c>
      <c r="Z23" s="5">
        <v>2</v>
      </c>
      <c r="AA23" s="5">
        <v>2</v>
      </c>
      <c r="AB23" s="5">
        <v>2</v>
      </c>
      <c r="AC23" s="5">
        <v>2</v>
      </c>
      <c r="AD23" s="5">
        <v>2</v>
      </c>
      <c r="AE23" s="5">
        <v>2</v>
      </c>
      <c r="AF23" s="5">
        <v>2</v>
      </c>
      <c r="AG23" s="4">
        <v>2</v>
      </c>
      <c r="AH23" s="4">
        <v>2</v>
      </c>
      <c r="AI23" s="4">
        <v>2</v>
      </c>
      <c r="AJ23" s="4">
        <v>2</v>
      </c>
      <c r="AK23" s="5">
        <v>2</v>
      </c>
      <c r="AL23" s="4">
        <v>2</v>
      </c>
      <c r="AM23" s="4">
        <v>2</v>
      </c>
      <c r="AN23" s="4">
        <v>2</v>
      </c>
      <c r="AO23" s="4">
        <v>2</v>
      </c>
      <c r="AP23" s="4">
        <v>0</v>
      </c>
      <c r="AQ23" s="93">
        <f>SUM(X23:AP23)</f>
        <v>36</v>
      </c>
      <c r="AR23" s="122" t="s">
        <v>138</v>
      </c>
      <c r="AS23" s="122" t="s">
        <v>138</v>
      </c>
      <c r="AT23" s="122" t="s">
        <v>138</v>
      </c>
      <c r="AU23" s="122" t="s">
        <v>138</v>
      </c>
      <c r="AV23" s="285">
        <f>SUM(T23+AQ23)</f>
        <v>92</v>
      </c>
      <c r="AW23" s="422"/>
    </row>
    <row r="24" spans="1:53" ht="39.75" customHeight="1" thickBot="1">
      <c r="A24" s="459"/>
      <c r="B24" s="326" t="s">
        <v>209</v>
      </c>
      <c r="C24" s="337" t="s">
        <v>89</v>
      </c>
      <c r="D24" s="345">
        <v>6</v>
      </c>
      <c r="E24" s="345">
        <v>6</v>
      </c>
      <c r="F24" s="345">
        <v>6</v>
      </c>
      <c r="G24" s="345">
        <v>4</v>
      </c>
      <c r="H24" s="345">
        <v>8</v>
      </c>
      <c r="I24" s="345">
        <v>4</v>
      </c>
      <c r="J24" s="345">
        <v>6</v>
      </c>
      <c r="K24" s="345">
        <v>4</v>
      </c>
      <c r="L24" s="345">
        <v>6</v>
      </c>
      <c r="M24" s="345">
        <v>6</v>
      </c>
      <c r="N24" s="345">
        <v>6</v>
      </c>
      <c r="O24" s="345">
        <v>6</v>
      </c>
      <c r="P24" s="345">
        <v>6</v>
      </c>
      <c r="Q24" s="345">
        <v>6</v>
      </c>
      <c r="R24" s="345">
        <v>6</v>
      </c>
      <c r="S24" s="360">
        <v>6</v>
      </c>
      <c r="T24" s="373">
        <f>SUM(D24:S24)</f>
        <v>92</v>
      </c>
      <c r="U24" s="341"/>
      <c r="V24" s="341"/>
      <c r="W24" s="341"/>
      <c r="X24" s="104">
        <v>0</v>
      </c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0</v>
      </c>
      <c r="AP24" s="359">
        <v>0</v>
      </c>
      <c r="AQ24" s="23">
        <f>SUM(AK24)</f>
        <v>0</v>
      </c>
      <c r="AR24" s="280" t="s">
        <v>138</v>
      </c>
      <c r="AS24" s="280" t="s">
        <v>138</v>
      </c>
      <c r="AT24" s="280" t="s">
        <v>138</v>
      </c>
      <c r="AU24" s="280" t="s">
        <v>138</v>
      </c>
      <c r="AV24" s="418">
        <f>SUM(T24)</f>
        <v>92</v>
      </c>
      <c r="AZ24" s="88"/>
      <c r="BA24" s="88"/>
    </row>
    <row r="25" spans="1:53" ht="13.5" thickBot="1">
      <c r="A25" s="459"/>
      <c r="B25" s="332" t="s">
        <v>84</v>
      </c>
      <c r="C25" s="330" t="s">
        <v>11</v>
      </c>
      <c r="D25" s="330"/>
      <c r="E25" s="330"/>
      <c r="F25" s="330"/>
      <c r="G25" s="19" t="s">
        <v>107</v>
      </c>
      <c r="H25" s="19" t="s">
        <v>107</v>
      </c>
      <c r="I25" s="19" t="s">
        <v>107</v>
      </c>
      <c r="J25" s="19" t="s">
        <v>107</v>
      </c>
      <c r="K25" s="19" t="s">
        <v>107</v>
      </c>
      <c r="L25" s="19" t="s">
        <v>107</v>
      </c>
      <c r="M25" s="19" t="s">
        <v>107</v>
      </c>
      <c r="N25" s="19" t="s">
        <v>107</v>
      </c>
      <c r="O25" s="19" t="s">
        <v>107</v>
      </c>
      <c r="P25" s="19" t="s">
        <v>107</v>
      </c>
      <c r="Q25" s="19" t="s">
        <v>107</v>
      </c>
      <c r="R25" s="19" t="s">
        <v>107</v>
      </c>
      <c r="S25" s="19" t="s">
        <v>107</v>
      </c>
      <c r="T25" s="27"/>
      <c r="U25" s="18"/>
      <c r="V25" s="18"/>
      <c r="W25" s="18"/>
      <c r="X25" s="43">
        <f>SUM(X26+X28+X30)</f>
        <v>18</v>
      </c>
      <c r="Y25" s="208">
        <f t="shared" ref="Y25:AP25" si="25">SUM(Y26+Y28+Y30)</f>
        <v>20</v>
      </c>
      <c r="Z25" s="208">
        <f t="shared" si="25"/>
        <v>18</v>
      </c>
      <c r="AA25" s="208">
        <f t="shared" si="25"/>
        <v>20</v>
      </c>
      <c r="AB25" s="208">
        <f t="shared" si="25"/>
        <v>18</v>
      </c>
      <c r="AC25" s="208">
        <f t="shared" si="25"/>
        <v>20</v>
      </c>
      <c r="AD25" s="208">
        <f t="shared" si="25"/>
        <v>18</v>
      </c>
      <c r="AE25" s="208">
        <f t="shared" si="25"/>
        <v>20</v>
      </c>
      <c r="AF25" s="208">
        <f t="shared" si="25"/>
        <v>18</v>
      </c>
      <c r="AG25" s="208">
        <f t="shared" si="25"/>
        <v>20</v>
      </c>
      <c r="AH25" s="208">
        <f t="shared" si="25"/>
        <v>18</v>
      </c>
      <c r="AI25" s="208">
        <f t="shared" si="25"/>
        <v>20</v>
      </c>
      <c r="AJ25" s="208">
        <f t="shared" si="25"/>
        <v>20</v>
      </c>
      <c r="AK25" s="208">
        <f t="shared" si="25"/>
        <v>20</v>
      </c>
      <c r="AL25" s="208">
        <f t="shared" si="25"/>
        <v>20</v>
      </c>
      <c r="AM25" s="368">
        <f t="shared" si="25"/>
        <v>20</v>
      </c>
      <c r="AN25" s="368">
        <f t="shared" si="25"/>
        <v>22</v>
      </c>
      <c r="AO25" s="368">
        <f t="shared" si="25"/>
        <v>20</v>
      </c>
      <c r="AP25" s="368">
        <f t="shared" si="25"/>
        <v>20</v>
      </c>
      <c r="AQ25" s="369"/>
      <c r="AR25" s="370" t="s">
        <v>138</v>
      </c>
      <c r="AS25" s="370" t="s">
        <v>138</v>
      </c>
      <c r="AT25" s="370" t="s">
        <v>138</v>
      </c>
      <c r="AU25" s="370" t="s">
        <v>138</v>
      </c>
      <c r="AV25" s="371">
        <v>370</v>
      </c>
      <c r="AZ25" s="88"/>
      <c r="BA25" s="88"/>
    </row>
    <row r="26" spans="1:53" ht="31.5" customHeight="1" thickBot="1">
      <c r="A26" s="459"/>
      <c r="B26" s="334" t="s">
        <v>85</v>
      </c>
      <c r="C26" s="333" t="s">
        <v>108</v>
      </c>
      <c r="D26" s="333"/>
      <c r="E26" s="365"/>
      <c r="F26" s="365"/>
      <c r="G26" s="366" t="s">
        <v>107</v>
      </c>
      <c r="H26" s="366" t="s">
        <v>107</v>
      </c>
      <c r="I26" s="366" t="s">
        <v>107</v>
      </c>
      <c r="J26" s="366" t="s">
        <v>107</v>
      </c>
      <c r="K26" s="366" t="s">
        <v>107</v>
      </c>
      <c r="L26" s="366" t="s">
        <v>107</v>
      </c>
      <c r="M26" s="366" t="s">
        <v>107</v>
      </c>
      <c r="N26" s="366" t="s">
        <v>107</v>
      </c>
      <c r="O26" s="366" t="s">
        <v>107</v>
      </c>
      <c r="P26" s="366" t="s">
        <v>107</v>
      </c>
      <c r="Q26" s="366" t="s">
        <v>107</v>
      </c>
      <c r="R26" s="366" t="s">
        <v>107</v>
      </c>
      <c r="S26" s="366" t="s">
        <v>107</v>
      </c>
      <c r="T26" s="27"/>
      <c r="U26" s="18"/>
      <c r="V26" s="18"/>
      <c r="W26" s="18"/>
      <c r="X26" s="120">
        <v>6</v>
      </c>
      <c r="Y26" s="120">
        <v>8</v>
      </c>
      <c r="Z26" s="120">
        <v>6</v>
      </c>
      <c r="AA26" s="120">
        <v>8</v>
      </c>
      <c r="AB26" s="120">
        <v>6</v>
      </c>
      <c r="AC26" s="120">
        <v>8</v>
      </c>
      <c r="AD26" s="120">
        <v>6</v>
      </c>
      <c r="AE26" s="120">
        <v>8</v>
      </c>
      <c r="AF26" s="120">
        <v>6</v>
      </c>
      <c r="AG26" s="121">
        <v>8</v>
      </c>
      <c r="AH26" s="121">
        <v>6</v>
      </c>
      <c r="AI26" s="121">
        <v>8</v>
      </c>
      <c r="AJ26" s="121">
        <v>6</v>
      </c>
      <c r="AK26" s="120">
        <v>8</v>
      </c>
      <c r="AL26" s="121">
        <v>6</v>
      </c>
      <c r="AM26" s="283">
        <v>8</v>
      </c>
      <c r="AN26" s="283">
        <v>6</v>
      </c>
      <c r="AO26" s="283">
        <v>0</v>
      </c>
      <c r="AP26" s="283">
        <v>0</v>
      </c>
      <c r="AQ26" s="91">
        <f>SUM(X26:AO26)</f>
        <v>118</v>
      </c>
      <c r="AR26" s="122" t="s">
        <v>138</v>
      </c>
      <c r="AS26" s="122" t="s">
        <v>138</v>
      </c>
      <c r="AT26" s="122" t="s">
        <v>138</v>
      </c>
      <c r="AU26" s="122" t="s">
        <v>138</v>
      </c>
      <c r="AV26" s="367">
        <f>SUM(G26:S26,X26:AO26)</f>
        <v>118</v>
      </c>
      <c r="AZ26" s="88"/>
      <c r="BA26" s="88"/>
    </row>
    <row r="27" spans="1:53" ht="37.5" customHeight="1" thickBot="1">
      <c r="A27" s="459"/>
      <c r="B27" s="379" t="s">
        <v>238</v>
      </c>
      <c r="C27" s="380" t="s">
        <v>130</v>
      </c>
      <c r="D27" s="380"/>
      <c r="E27" s="380"/>
      <c r="F27" s="380"/>
      <c r="G27" s="381" t="s">
        <v>107</v>
      </c>
      <c r="H27" s="381" t="s">
        <v>107</v>
      </c>
      <c r="I27" s="381" t="s">
        <v>107</v>
      </c>
      <c r="J27" s="381" t="s">
        <v>107</v>
      </c>
      <c r="K27" s="381" t="s">
        <v>107</v>
      </c>
      <c r="L27" s="381" t="s">
        <v>107</v>
      </c>
      <c r="M27" s="381" t="s">
        <v>107</v>
      </c>
      <c r="N27" s="381" t="s">
        <v>107</v>
      </c>
      <c r="O27" s="381" t="s">
        <v>107</v>
      </c>
      <c r="P27" s="381" t="s">
        <v>107</v>
      </c>
      <c r="Q27" s="381" t="s">
        <v>107</v>
      </c>
      <c r="R27" s="381" t="s">
        <v>107</v>
      </c>
      <c r="S27" s="381" t="s">
        <v>107</v>
      </c>
      <c r="T27" s="382"/>
      <c r="U27" s="383"/>
      <c r="V27" s="384"/>
      <c r="W27" s="384"/>
      <c r="X27" s="385">
        <v>6</v>
      </c>
      <c r="Y27" s="385">
        <v>8</v>
      </c>
      <c r="Z27" s="385">
        <v>6</v>
      </c>
      <c r="AA27" s="385">
        <v>8</v>
      </c>
      <c r="AB27" s="385">
        <v>6</v>
      </c>
      <c r="AC27" s="385">
        <v>8</v>
      </c>
      <c r="AD27" s="385">
        <v>6</v>
      </c>
      <c r="AE27" s="385">
        <v>8</v>
      </c>
      <c r="AF27" s="385">
        <v>6</v>
      </c>
      <c r="AG27" s="381">
        <v>8</v>
      </c>
      <c r="AH27" s="381">
        <v>6</v>
      </c>
      <c r="AI27" s="381">
        <v>8</v>
      </c>
      <c r="AJ27" s="381">
        <v>6</v>
      </c>
      <c r="AK27" s="385">
        <v>8</v>
      </c>
      <c r="AL27" s="381">
        <v>6</v>
      </c>
      <c r="AM27" s="381">
        <v>8</v>
      </c>
      <c r="AN27" s="381">
        <v>6</v>
      </c>
      <c r="AO27" s="381">
        <v>0</v>
      </c>
      <c r="AP27" s="381">
        <v>0</v>
      </c>
      <c r="AQ27" s="369"/>
      <c r="AR27" s="370" t="s">
        <v>138</v>
      </c>
      <c r="AS27" s="370" t="s">
        <v>138</v>
      </c>
      <c r="AT27" s="370" t="s">
        <v>138</v>
      </c>
      <c r="AU27" s="370" t="s">
        <v>138</v>
      </c>
      <c r="AV27" s="396" t="s">
        <v>107</v>
      </c>
    </row>
    <row r="28" spans="1:53" ht="37.5" customHeight="1" thickBot="1">
      <c r="A28" s="459"/>
      <c r="B28" s="386" t="s">
        <v>106</v>
      </c>
      <c r="C28" s="387" t="s">
        <v>240</v>
      </c>
      <c r="D28" s="387"/>
      <c r="E28" s="387"/>
      <c r="F28" s="387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88"/>
      <c r="R28" s="366"/>
      <c r="S28" s="366"/>
      <c r="T28" s="382"/>
      <c r="U28" s="383"/>
      <c r="V28" s="384"/>
      <c r="W28" s="384"/>
      <c r="X28" s="399">
        <v>6</v>
      </c>
      <c r="Y28" s="389">
        <v>6</v>
      </c>
      <c r="Z28" s="389">
        <v>6</v>
      </c>
      <c r="AA28" s="389">
        <v>6</v>
      </c>
      <c r="AB28" s="389">
        <v>6</v>
      </c>
      <c r="AC28" s="389">
        <v>6</v>
      </c>
      <c r="AD28" s="389">
        <v>6</v>
      </c>
      <c r="AE28" s="389">
        <v>6</v>
      </c>
      <c r="AF28" s="389">
        <v>6</v>
      </c>
      <c r="AG28" s="366">
        <v>6</v>
      </c>
      <c r="AH28" s="366">
        <v>6</v>
      </c>
      <c r="AI28" s="366">
        <v>6</v>
      </c>
      <c r="AJ28" s="366">
        <v>8</v>
      </c>
      <c r="AK28" s="389">
        <v>6</v>
      </c>
      <c r="AL28" s="366">
        <v>8</v>
      </c>
      <c r="AM28" s="366">
        <v>6</v>
      </c>
      <c r="AN28" s="366">
        <v>8</v>
      </c>
      <c r="AO28" s="366">
        <v>12</v>
      </c>
      <c r="AP28" s="366">
        <v>12</v>
      </c>
      <c r="AQ28" s="369">
        <f>SUM(X28:AP28)</f>
        <v>132</v>
      </c>
      <c r="AR28" s="370" t="s">
        <v>138</v>
      </c>
      <c r="AS28" s="370" t="s">
        <v>138</v>
      </c>
      <c r="AT28" s="370" t="s">
        <v>138</v>
      </c>
      <c r="AU28" s="370" t="s">
        <v>138</v>
      </c>
      <c r="AV28" s="388">
        <f>SUM(AQ28)</f>
        <v>132</v>
      </c>
    </row>
    <row r="29" spans="1:53" ht="55.5" customHeight="1" thickBot="1">
      <c r="A29" s="459"/>
      <c r="B29" s="329" t="s">
        <v>237</v>
      </c>
      <c r="C29" s="328" t="s">
        <v>239</v>
      </c>
      <c r="D29" s="328"/>
      <c r="E29" s="328"/>
      <c r="F29" s="328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2"/>
      <c r="R29" s="391"/>
      <c r="S29" s="391"/>
      <c r="T29" s="282"/>
      <c r="U29" s="393"/>
      <c r="V29" s="112"/>
      <c r="W29" s="384"/>
      <c r="X29" s="385">
        <v>6</v>
      </c>
      <c r="Y29" s="385">
        <v>6</v>
      </c>
      <c r="Z29" s="385">
        <v>6</v>
      </c>
      <c r="AA29" s="385">
        <v>6</v>
      </c>
      <c r="AB29" s="385">
        <v>6</v>
      </c>
      <c r="AC29" s="385">
        <v>6</v>
      </c>
      <c r="AD29" s="385">
        <v>4</v>
      </c>
      <c r="AE29" s="385">
        <v>6</v>
      </c>
      <c r="AF29" s="385">
        <v>6</v>
      </c>
      <c r="AG29" s="381">
        <v>6</v>
      </c>
      <c r="AH29" s="381">
        <v>6</v>
      </c>
      <c r="AI29" s="381">
        <v>6</v>
      </c>
      <c r="AJ29" s="381">
        <v>8</v>
      </c>
      <c r="AK29" s="385">
        <v>6</v>
      </c>
      <c r="AL29" s="381">
        <v>6</v>
      </c>
      <c r="AM29" s="381">
        <v>6</v>
      </c>
      <c r="AN29" s="381">
        <v>8</v>
      </c>
      <c r="AO29" s="381">
        <v>12</v>
      </c>
      <c r="AP29" s="381">
        <v>12</v>
      </c>
      <c r="AQ29" s="369"/>
      <c r="AR29" s="370" t="s">
        <v>138</v>
      </c>
      <c r="AS29" s="370" t="s">
        <v>138</v>
      </c>
      <c r="AT29" s="370" t="s">
        <v>138</v>
      </c>
      <c r="AU29" s="370" t="s">
        <v>138</v>
      </c>
      <c r="AV29" s="396"/>
    </row>
    <row r="30" spans="1:53" ht="25.5" customHeight="1" thickBot="1">
      <c r="A30" s="459"/>
      <c r="B30" s="394" t="s">
        <v>112</v>
      </c>
      <c r="C30" s="365" t="s">
        <v>202</v>
      </c>
      <c r="D30" s="365"/>
      <c r="E30" s="365"/>
      <c r="F30" s="365"/>
      <c r="G30" s="366"/>
      <c r="H30" s="366"/>
      <c r="I30" s="366"/>
      <c r="J30" s="366"/>
      <c r="K30" s="389"/>
      <c r="L30" s="389"/>
      <c r="M30" s="389"/>
      <c r="N30" s="389"/>
      <c r="O30" s="389"/>
      <c r="P30" s="389"/>
      <c r="Q30" s="390"/>
      <c r="R30" s="389"/>
      <c r="S30" s="389"/>
      <c r="T30" s="382"/>
      <c r="U30" s="384"/>
      <c r="V30" s="384"/>
      <c r="W30" s="112"/>
      <c r="X30" s="395">
        <v>6</v>
      </c>
      <c r="Y30" s="395">
        <v>6</v>
      </c>
      <c r="Z30" s="397">
        <v>6</v>
      </c>
      <c r="AA30" s="397">
        <v>6</v>
      </c>
      <c r="AB30" s="397">
        <v>6</v>
      </c>
      <c r="AC30" s="397">
        <v>6</v>
      </c>
      <c r="AD30" s="397">
        <v>6</v>
      </c>
      <c r="AE30" s="398">
        <v>6</v>
      </c>
      <c r="AF30" s="398">
        <v>6</v>
      </c>
      <c r="AG30" s="398">
        <v>6</v>
      </c>
      <c r="AH30" s="398">
        <v>6</v>
      </c>
      <c r="AI30" s="398">
        <v>6</v>
      </c>
      <c r="AJ30" s="398">
        <v>6</v>
      </c>
      <c r="AK30" s="398">
        <v>6</v>
      </c>
      <c r="AL30" s="398">
        <v>6</v>
      </c>
      <c r="AM30" s="398">
        <v>6</v>
      </c>
      <c r="AN30" s="398">
        <v>8</v>
      </c>
      <c r="AO30" s="398">
        <v>8</v>
      </c>
      <c r="AP30" s="398">
        <v>8</v>
      </c>
      <c r="AQ30" s="369">
        <f>SUM(X30:AP30)</f>
        <v>120</v>
      </c>
      <c r="AR30" s="370" t="s">
        <v>138</v>
      </c>
      <c r="AS30" s="370" t="s">
        <v>138</v>
      </c>
      <c r="AT30" s="370" t="s">
        <v>138</v>
      </c>
      <c r="AU30" s="370" t="s">
        <v>138</v>
      </c>
      <c r="AV30" s="388">
        <f>SUM(AQ30)</f>
        <v>120</v>
      </c>
      <c r="AY30" s="88"/>
      <c r="AZ30" s="88"/>
      <c r="BA30" s="88"/>
    </row>
    <row r="31" spans="1:53" ht="38.25" customHeight="1" thickBot="1">
      <c r="A31" s="459"/>
      <c r="B31" s="407" t="s">
        <v>113</v>
      </c>
      <c r="C31" s="408" t="s">
        <v>203</v>
      </c>
      <c r="D31" s="408"/>
      <c r="E31" s="408"/>
      <c r="F31" s="408"/>
      <c r="G31" s="409"/>
      <c r="H31" s="409"/>
      <c r="I31" s="409"/>
      <c r="J31" s="409"/>
      <c r="K31" s="410"/>
      <c r="L31" s="410"/>
      <c r="M31" s="410"/>
      <c r="N31" s="410"/>
      <c r="O31" s="410"/>
      <c r="P31" s="410"/>
      <c r="Q31" s="411"/>
      <c r="R31" s="410"/>
      <c r="S31" s="410"/>
      <c r="T31" s="382"/>
      <c r="U31" s="384"/>
      <c r="V31" s="384"/>
      <c r="W31" s="384"/>
      <c r="X31" s="401">
        <v>6</v>
      </c>
      <c r="Y31" s="401">
        <v>6</v>
      </c>
      <c r="Z31" s="401">
        <v>6</v>
      </c>
      <c r="AA31" s="401">
        <v>6</v>
      </c>
      <c r="AB31" s="401">
        <v>6</v>
      </c>
      <c r="AC31" s="401">
        <v>6</v>
      </c>
      <c r="AD31" s="401">
        <v>6</v>
      </c>
      <c r="AE31" s="401">
        <v>6</v>
      </c>
      <c r="AF31" s="401">
        <v>6</v>
      </c>
      <c r="AG31" s="401">
        <v>6</v>
      </c>
      <c r="AH31" s="401">
        <v>6</v>
      </c>
      <c r="AI31" s="401">
        <v>6</v>
      </c>
      <c r="AJ31" s="401">
        <v>6</v>
      </c>
      <c r="AK31" s="401">
        <v>6</v>
      </c>
      <c r="AL31" s="401">
        <v>6</v>
      </c>
      <c r="AM31" s="401">
        <v>6</v>
      </c>
      <c r="AN31" s="402">
        <v>8</v>
      </c>
      <c r="AO31" s="402">
        <v>8</v>
      </c>
      <c r="AP31" s="402">
        <v>8</v>
      </c>
      <c r="AQ31" s="102">
        <f>SUM(X31:AP31)</f>
        <v>120</v>
      </c>
      <c r="AR31" s="403" t="s">
        <v>138</v>
      </c>
      <c r="AS31" s="403" t="s">
        <v>138</v>
      </c>
      <c r="AT31" s="344"/>
      <c r="AU31" s="403" t="s">
        <v>138</v>
      </c>
      <c r="AV31" s="287">
        <f>SUM(AQ31)</f>
        <v>120</v>
      </c>
      <c r="AY31" s="88"/>
      <c r="AZ31" s="88"/>
      <c r="BA31" s="88"/>
    </row>
    <row r="32" spans="1:53" ht="12.75" customHeight="1" thickBot="1">
      <c r="A32" s="460"/>
      <c r="B32" s="461" t="s">
        <v>16</v>
      </c>
      <c r="C32" s="462"/>
      <c r="D32" s="342">
        <v>36</v>
      </c>
      <c r="E32" s="342">
        <v>36</v>
      </c>
      <c r="F32" s="412">
        <v>36</v>
      </c>
      <c r="G32" s="374">
        <f t="shared" ref="G32:S32" si="26">SUM(G8,G15,G19,G26)</f>
        <v>36</v>
      </c>
      <c r="H32" s="374">
        <f t="shared" si="26"/>
        <v>36</v>
      </c>
      <c r="I32" s="374">
        <f t="shared" si="26"/>
        <v>36</v>
      </c>
      <c r="J32" s="374">
        <f t="shared" si="26"/>
        <v>36</v>
      </c>
      <c r="K32" s="374">
        <f t="shared" si="26"/>
        <v>36</v>
      </c>
      <c r="L32" s="374">
        <f t="shared" si="26"/>
        <v>36</v>
      </c>
      <c r="M32" s="374">
        <f t="shared" si="26"/>
        <v>36</v>
      </c>
      <c r="N32" s="374">
        <f t="shared" si="26"/>
        <v>36</v>
      </c>
      <c r="O32" s="374">
        <f t="shared" si="26"/>
        <v>36</v>
      </c>
      <c r="P32" s="374">
        <f t="shared" si="26"/>
        <v>36</v>
      </c>
      <c r="Q32" s="374">
        <f t="shared" si="26"/>
        <v>36</v>
      </c>
      <c r="R32" s="374">
        <f t="shared" si="26"/>
        <v>36</v>
      </c>
      <c r="S32" s="413">
        <f t="shared" si="26"/>
        <v>36</v>
      </c>
      <c r="T32" s="405"/>
      <c r="U32" s="406"/>
      <c r="V32" s="406"/>
      <c r="W32" s="406"/>
      <c r="X32" s="354">
        <f t="shared" ref="X32:AN32" si="27">SUM(X8,X15,X19,X25)</f>
        <v>36</v>
      </c>
      <c r="Y32" s="354">
        <f t="shared" si="27"/>
        <v>36</v>
      </c>
      <c r="Z32" s="354">
        <f t="shared" si="27"/>
        <v>36</v>
      </c>
      <c r="AA32" s="354">
        <f t="shared" si="27"/>
        <v>36</v>
      </c>
      <c r="AB32" s="354">
        <f t="shared" si="27"/>
        <v>36</v>
      </c>
      <c r="AC32" s="354">
        <f t="shared" si="27"/>
        <v>36</v>
      </c>
      <c r="AD32" s="354">
        <f t="shared" si="27"/>
        <v>36</v>
      </c>
      <c r="AE32" s="354">
        <f t="shared" si="27"/>
        <v>36</v>
      </c>
      <c r="AF32" s="354">
        <f t="shared" si="27"/>
        <v>36</v>
      </c>
      <c r="AG32" s="354">
        <f t="shared" si="27"/>
        <v>36</v>
      </c>
      <c r="AH32" s="354">
        <f t="shared" si="27"/>
        <v>36</v>
      </c>
      <c r="AI32" s="354">
        <f t="shared" si="27"/>
        <v>36</v>
      </c>
      <c r="AJ32" s="354">
        <f t="shared" si="27"/>
        <v>36</v>
      </c>
      <c r="AK32" s="354">
        <f t="shared" si="27"/>
        <v>36</v>
      </c>
      <c r="AL32" s="354">
        <f t="shared" si="27"/>
        <v>36</v>
      </c>
      <c r="AM32" s="354">
        <f t="shared" si="27"/>
        <v>36</v>
      </c>
      <c r="AN32" s="354">
        <f t="shared" si="27"/>
        <v>36</v>
      </c>
      <c r="AO32" s="354">
        <v>36</v>
      </c>
      <c r="AP32" s="414">
        <v>36</v>
      </c>
      <c r="AQ32" s="415"/>
      <c r="AR32" s="371"/>
      <c r="AS32" s="354"/>
      <c r="AT32" s="354"/>
      <c r="AU32" s="404"/>
      <c r="AV32" s="400">
        <f>SUM(AV8,AV15,AV19,AV25)</f>
        <v>1246</v>
      </c>
      <c r="AY32" s="88"/>
      <c r="AZ32" s="88"/>
      <c r="BA32" s="88"/>
    </row>
    <row r="33" spans="1:48" customFormat="1">
      <c r="C33" s="86"/>
      <c r="D33" s="86"/>
      <c r="E33" s="86"/>
      <c r="F33" s="86"/>
      <c r="AF33" s="2"/>
      <c r="AG33" s="2"/>
      <c r="AH33" s="2"/>
      <c r="AI33" s="2"/>
      <c r="AQ33" s="86"/>
      <c r="AR33" s="86"/>
    </row>
    <row r="34" spans="1:48" customFormat="1">
      <c r="A34" s="86"/>
      <c r="B34" s="86"/>
      <c r="C34" s="86"/>
      <c r="D34" s="86"/>
      <c r="E34" s="86"/>
      <c r="F34" s="86"/>
      <c r="S34" s="86"/>
      <c r="T34" s="86"/>
      <c r="U34" s="86"/>
      <c r="V34" s="86"/>
      <c r="W34" s="86"/>
      <c r="AD34" s="86"/>
      <c r="AF34" s="2"/>
      <c r="AG34" s="2"/>
      <c r="AH34" s="2"/>
      <c r="AI34" s="2"/>
    </row>
    <row r="35" spans="1:48" customFormat="1">
      <c r="A35" s="86"/>
      <c r="B35" s="86"/>
      <c r="C35" s="86"/>
      <c r="D35" s="86"/>
      <c r="E35" s="86"/>
      <c r="F35" s="86"/>
      <c r="J35" s="89"/>
      <c r="O35" s="72"/>
      <c r="P35" t="s">
        <v>99</v>
      </c>
      <c r="S35" s="86"/>
      <c r="T35" s="86"/>
      <c r="U35" s="86"/>
      <c r="V35" s="87"/>
      <c r="W35" s="85"/>
      <c r="X35" t="s">
        <v>20</v>
      </c>
      <c r="AB35" s="123" t="s">
        <v>138</v>
      </c>
      <c r="AC35" t="s">
        <v>105</v>
      </c>
      <c r="AF35" s="2"/>
      <c r="AG35" s="2"/>
      <c r="AH35" s="323" t="s">
        <v>139</v>
      </c>
      <c r="AI35" s="97" t="s">
        <v>111</v>
      </c>
      <c r="AS35" s="86"/>
      <c r="AV35" s="86"/>
    </row>
    <row r="36" spans="1:48">
      <c r="A36" s="88"/>
      <c r="B36" s="88"/>
      <c r="C36" s="88"/>
      <c r="D36" s="88"/>
      <c r="E36" s="372"/>
      <c r="F36" s="88"/>
      <c r="S36" s="88"/>
      <c r="T36" s="89"/>
      <c r="U36" s="89"/>
      <c r="V36" s="89"/>
      <c r="W36" s="88"/>
      <c r="AI36" s="88"/>
      <c r="AJ36" s="88"/>
      <c r="AQ36" s="88"/>
      <c r="AR36" s="88"/>
      <c r="AS36" s="88"/>
      <c r="AV36" s="88"/>
    </row>
    <row r="37" spans="1:48">
      <c r="A37" s="88"/>
      <c r="B37" s="88"/>
      <c r="C37" s="88"/>
      <c r="D37" s="88"/>
      <c r="E37" s="88"/>
      <c r="F37" s="88"/>
      <c r="S37" s="88"/>
      <c r="T37" s="89"/>
      <c r="U37" s="89"/>
      <c r="AV37" s="88"/>
    </row>
    <row r="38" spans="1:48">
      <c r="A38" s="3"/>
      <c r="S38" s="88"/>
      <c r="T38" s="89"/>
      <c r="AV38" s="88"/>
    </row>
    <row r="39" spans="1:48">
      <c r="S39" s="88"/>
      <c r="T39" s="89"/>
      <c r="X39" s="97"/>
      <c r="AV39" s="88"/>
    </row>
    <row r="40" spans="1:48">
      <c r="S40" s="88"/>
      <c r="T40" s="89"/>
      <c r="AV40" s="88"/>
    </row>
    <row r="41" spans="1:48">
      <c r="S41" s="88"/>
      <c r="T41" s="89"/>
      <c r="X41" s="97"/>
    </row>
    <row r="42" spans="1:48">
      <c r="S42" s="88"/>
      <c r="T42" s="89"/>
    </row>
    <row r="43" spans="1:48">
      <c r="S43" s="88"/>
      <c r="T43" s="89"/>
    </row>
    <row r="44" spans="1:48">
      <c r="S44" s="88"/>
      <c r="T44" s="88"/>
    </row>
  </sheetData>
  <mergeCells count="10">
    <mergeCell ref="A2:A7"/>
    <mergeCell ref="B2:B7"/>
    <mergeCell ref="C2:C7"/>
    <mergeCell ref="A8:A32"/>
    <mergeCell ref="B32:C32"/>
    <mergeCell ref="AV2:AV7"/>
    <mergeCell ref="G3:AU3"/>
    <mergeCell ref="G5:AU5"/>
    <mergeCell ref="U6:V6"/>
    <mergeCell ref="U7:V7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52"/>
  <sheetViews>
    <sheetView topLeftCell="B4" zoomScale="90" zoomScaleNormal="90" workbookViewId="0">
      <pane xSplit="2" topLeftCell="O1" activePane="topRight" state="frozen"/>
      <selection activeCell="B2" sqref="B2"/>
      <selection pane="topRight" activeCell="AL10" sqref="AL10:AL11"/>
    </sheetView>
  </sheetViews>
  <sheetFormatPr defaultColWidth="9.140625" defaultRowHeight="12.75"/>
  <cols>
    <col min="1" max="1" width="9.140625" style="2"/>
    <col min="2" max="2" width="4.28515625" style="2" customWidth="1"/>
    <col min="3" max="3" width="11.7109375" style="2" customWidth="1"/>
    <col min="4" max="4" width="27.7109375" style="2" customWidth="1"/>
    <col min="5" max="5" width="9.140625" style="2"/>
    <col min="6" max="10" width="4.42578125" style="2" customWidth="1"/>
    <col min="11" max="11" width="2" style="2" customWidth="1"/>
    <col min="12" max="12" width="3.28515625" style="2" customWidth="1"/>
    <col min="13" max="22" width="4.42578125" style="2" customWidth="1"/>
    <col min="23" max="26" width="3.85546875" style="2" customWidth="1"/>
    <col min="27" max="45" width="4.42578125" style="2" customWidth="1"/>
    <col min="46" max="46" width="3.42578125" style="2" customWidth="1"/>
    <col min="47" max="47" width="2.42578125" style="2" customWidth="1"/>
    <col min="48" max="48" width="2.140625" style="2" customWidth="1"/>
    <col min="49" max="49" width="1.85546875" style="2" customWidth="1"/>
    <col min="50" max="51" width="4.42578125" style="2" customWidth="1"/>
    <col min="52" max="52" width="3.85546875" style="2" customWidth="1"/>
    <col min="53" max="53" width="2.7109375" style="2" customWidth="1"/>
    <col min="54" max="54" width="2.28515625" style="2" customWidth="1"/>
    <col min="55" max="62" width="3.85546875" style="2" customWidth="1"/>
    <col min="63" max="63" width="6.5703125" style="2" customWidth="1"/>
    <col min="64" max="16384" width="9.140625" style="2"/>
  </cols>
  <sheetData>
    <row r="1" spans="1:64" s="1" customFormat="1" ht="13.5" thickBot="1">
      <c r="J1" s="239"/>
      <c r="K1" s="239"/>
      <c r="L1" s="239"/>
    </row>
    <row r="2" spans="1:64" ht="72" customHeight="1">
      <c r="A2" s="452" t="s">
        <v>0</v>
      </c>
      <c r="B2" s="477" t="s">
        <v>136</v>
      </c>
      <c r="C2" s="452" t="s">
        <v>1</v>
      </c>
      <c r="D2" s="455" t="s">
        <v>2</v>
      </c>
      <c r="E2" s="455" t="s">
        <v>3</v>
      </c>
      <c r="F2" s="34" t="s">
        <v>244</v>
      </c>
      <c r="G2" s="35" t="s">
        <v>245</v>
      </c>
      <c r="H2" s="35" t="s">
        <v>246</v>
      </c>
      <c r="I2" s="35" t="s">
        <v>247</v>
      </c>
      <c r="J2" s="237" t="s">
        <v>248</v>
      </c>
      <c r="K2" s="237"/>
      <c r="L2" s="238" t="s">
        <v>249</v>
      </c>
      <c r="M2" s="424" t="s">
        <v>250</v>
      </c>
      <c r="N2" s="35" t="s">
        <v>251</v>
      </c>
      <c r="O2" s="35" t="s">
        <v>252</v>
      </c>
      <c r="P2" s="35" t="s">
        <v>253</v>
      </c>
      <c r="Q2" s="35" t="s">
        <v>254</v>
      </c>
      <c r="R2" s="35" t="s">
        <v>255</v>
      </c>
      <c r="S2" s="35" t="s">
        <v>256</v>
      </c>
      <c r="T2" s="34" t="s">
        <v>154</v>
      </c>
      <c r="U2" s="35" t="s">
        <v>155</v>
      </c>
      <c r="V2" s="35" t="s">
        <v>156</v>
      </c>
      <c r="W2" s="35" t="s">
        <v>157</v>
      </c>
      <c r="X2" s="34" t="s">
        <v>21</v>
      </c>
      <c r="Y2" s="35" t="s">
        <v>193</v>
      </c>
      <c r="Z2" s="35" t="s">
        <v>194</v>
      </c>
      <c r="AA2" s="35" t="s">
        <v>159</v>
      </c>
      <c r="AB2" s="35" t="s">
        <v>160</v>
      </c>
      <c r="AC2" s="34" t="s">
        <v>195</v>
      </c>
      <c r="AD2" s="35" t="s">
        <v>257</v>
      </c>
      <c r="AE2" s="35" t="s">
        <v>258</v>
      </c>
      <c r="AF2" s="35" t="s">
        <v>259</v>
      </c>
      <c r="AG2" s="34" t="s">
        <v>260</v>
      </c>
      <c r="AH2" s="35" t="s">
        <v>166</v>
      </c>
      <c r="AI2" s="35" t="s">
        <v>167</v>
      </c>
      <c r="AJ2" s="35" t="s">
        <v>168</v>
      </c>
      <c r="AK2" s="34" t="s">
        <v>169</v>
      </c>
      <c r="AL2" s="35" t="s">
        <v>196</v>
      </c>
      <c r="AM2" s="35" t="s">
        <v>170</v>
      </c>
      <c r="AN2" s="35" t="s">
        <v>171</v>
      </c>
      <c r="AO2" s="34" t="s">
        <v>172</v>
      </c>
      <c r="AP2" s="35" t="s">
        <v>173</v>
      </c>
      <c r="AQ2" s="35" t="s">
        <v>174</v>
      </c>
      <c r="AR2" s="35" t="s">
        <v>189</v>
      </c>
      <c r="AS2" s="35" t="s">
        <v>190</v>
      </c>
      <c r="AT2" s="497" t="s">
        <v>32</v>
      </c>
      <c r="AU2" s="498"/>
      <c r="AV2" s="497" t="s">
        <v>33</v>
      </c>
      <c r="AW2" s="498"/>
      <c r="AX2" s="35" t="s">
        <v>34</v>
      </c>
      <c r="AY2" s="35" t="s">
        <v>35</v>
      </c>
      <c r="AZ2" s="34" t="s">
        <v>36</v>
      </c>
      <c r="BA2" s="497" t="s">
        <v>37</v>
      </c>
      <c r="BB2" s="498"/>
      <c r="BC2" s="35" t="s">
        <v>38</v>
      </c>
      <c r="BD2" s="35" t="s">
        <v>39</v>
      </c>
      <c r="BE2" s="35" t="s">
        <v>40</v>
      </c>
      <c r="BF2" s="35" t="s">
        <v>41</v>
      </c>
      <c r="BG2" s="35" t="s">
        <v>42</v>
      </c>
      <c r="BH2" s="35" t="s">
        <v>43</v>
      </c>
      <c r="BI2" s="35" t="s">
        <v>44</v>
      </c>
      <c r="BJ2" s="36" t="s">
        <v>45</v>
      </c>
      <c r="BK2" s="444" t="s">
        <v>19</v>
      </c>
      <c r="BL2" s="488" t="s">
        <v>18</v>
      </c>
    </row>
    <row r="3" spans="1:64">
      <c r="A3" s="453"/>
      <c r="B3" s="478"/>
      <c r="C3" s="453"/>
      <c r="D3" s="456"/>
      <c r="E3" s="456"/>
      <c r="F3" s="491" t="s">
        <v>4</v>
      </c>
      <c r="G3" s="447"/>
      <c r="H3" s="447"/>
      <c r="I3" s="447"/>
      <c r="J3" s="447"/>
      <c r="K3" s="492"/>
      <c r="L3" s="492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47"/>
      <c r="BF3" s="447"/>
      <c r="BG3" s="447"/>
      <c r="BH3" s="447"/>
      <c r="BI3" s="447"/>
      <c r="BJ3" s="493"/>
      <c r="BK3" s="445"/>
      <c r="BL3" s="489"/>
    </row>
    <row r="4" spans="1:64">
      <c r="A4" s="453"/>
      <c r="B4" s="478"/>
      <c r="C4" s="453"/>
      <c r="D4" s="456"/>
      <c r="E4" s="456"/>
      <c r="F4" s="4">
        <v>35</v>
      </c>
      <c r="G4" s="4">
        <v>36</v>
      </c>
      <c r="H4" s="4">
        <v>37</v>
      </c>
      <c r="I4" s="4">
        <v>38</v>
      </c>
      <c r="J4" s="199">
        <v>39</v>
      </c>
      <c r="K4" s="491">
        <v>40</v>
      </c>
      <c r="L4" s="493"/>
      <c r="M4" s="200">
        <v>41</v>
      </c>
      <c r="N4" s="5">
        <v>42</v>
      </c>
      <c r="O4" s="5">
        <v>43</v>
      </c>
      <c r="P4" s="5">
        <v>44</v>
      </c>
      <c r="Q4" s="5">
        <v>45</v>
      </c>
      <c r="R4" s="5">
        <v>46</v>
      </c>
      <c r="S4" s="5">
        <v>47</v>
      </c>
      <c r="T4" s="5">
        <v>48</v>
      </c>
      <c r="U4" s="5">
        <v>49</v>
      </c>
      <c r="V4" s="5">
        <v>50</v>
      </c>
      <c r="W4" s="5">
        <v>51</v>
      </c>
      <c r="X4" s="5">
        <v>52</v>
      </c>
      <c r="Y4" s="5">
        <v>1</v>
      </c>
      <c r="Z4" s="5">
        <v>2</v>
      </c>
      <c r="AA4" s="5">
        <v>3</v>
      </c>
      <c r="AB4" s="5">
        <v>4</v>
      </c>
      <c r="AC4" s="5">
        <v>5</v>
      </c>
      <c r="AD4" s="5">
        <v>6</v>
      </c>
      <c r="AE4" s="5">
        <v>7</v>
      </c>
      <c r="AF4" s="5">
        <v>8</v>
      </c>
      <c r="AG4" s="5">
        <v>9</v>
      </c>
      <c r="AH4" s="5">
        <v>10</v>
      </c>
      <c r="AI4" s="5">
        <v>11</v>
      </c>
      <c r="AJ4" s="5">
        <v>12</v>
      </c>
      <c r="AK4" s="5">
        <v>13</v>
      </c>
      <c r="AL4" s="5">
        <v>14</v>
      </c>
      <c r="AM4" s="5">
        <v>15</v>
      </c>
      <c r="AN4" s="5">
        <v>16</v>
      </c>
      <c r="AO4" s="5">
        <v>17</v>
      </c>
      <c r="AP4" s="5">
        <v>18</v>
      </c>
      <c r="AQ4" s="5">
        <v>19</v>
      </c>
      <c r="AR4" s="5">
        <v>20</v>
      </c>
      <c r="AS4" s="5">
        <v>21</v>
      </c>
      <c r="AT4" s="448">
        <v>22</v>
      </c>
      <c r="AU4" s="499"/>
      <c r="AV4" s="448">
        <v>23</v>
      </c>
      <c r="AW4" s="499"/>
      <c r="AX4" s="5">
        <v>24</v>
      </c>
      <c r="AY4" s="5">
        <v>25</v>
      </c>
      <c r="AZ4" s="5">
        <v>26</v>
      </c>
      <c r="BA4" s="448">
        <v>27</v>
      </c>
      <c r="BB4" s="499"/>
      <c r="BC4" s="5">
        <v>28</v>
      </c>
      <c r="BD4" s="5">
        <v>29</v>
      </c>
      <c r="BE4" s="5">
        <v>30</v>
      </c>
      <c r="BF4" s="5">
        <v>31</v>
      </c>
      <c r="BG4" s="5">
        <v>32</v>
      </c>
      <c r="BH4" s="5">
        <v>33</v>
      </c>
      <c r="BI4" s="5">
        <v>34</v>
      </c>
      <c r="BJ4" s="5">
        <v>35</v>
      </c>
      <c r="BK4" s="445"/>
      <c r="BL4" s="489"/>
    </row>
    <row r="5" spans="1:64">
      <c r="A5" s="453"/>
      <c r="B5" s="478"/>
      <c r="C5" s="453"/>
      <c r="D5" s="456"/>
      <c r="E5" s="456"/>
      <c r="F5" s="491" t="s">
        <v>5</v>
      </c>
      <c r="G5" s="447"/>
      <c r="H5" s="447"/>
      <c r="I5" s="447"/>
      <c r="J5" s="447"/>
      <c r="K5" s="494"/>
      <c r="L5" s="494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  <c r="BC5" s="447"/>
      <c r="BD5" s="447"/>
      <c r="BE5" s="447"/>
      <c r="BF5" s="447"/>
      <c r="BG5" s="447"/>
      <c r="BH5" s="447"/>
      <c r="BI5" s="447"/>
      <c r="BJ5" s="493"/>
      <c r="BK5" s="445"/>
      <c r="BL5" s="489"/>
    </row>
    <row r="6" spans="1:64">
      <c r="A6" s="453"/>
      <c r="B6" s="479"/>
      <c r="C6" s="453"/>
      <c r="D6" s="456"/>
      <c r="E6" s="456"/>
      <c r="F6" s="4">
        <v>1</v>
      </c>
      <c r="G6" s="4">
        <v>2</v>
      </c>
      <c r="H6" s="4">
        <v>3</v>
      </c>
      <c r="I6" s="4">
        <v>4</v>
      </c>
      <c r="J6" s="4">
        <v>5</v>
      </c>
      <c r="K6" s="491">
        <v>6</v>
      </c>
      <c r="L6" s="493"/>
      <c r="M6" s="4">
        <v>7</v>
      </c>
      <c r="N6" s="5">
        <v>8</v>
      </c>
      <c r="O6" s="5">
        <v>9</v>
      </c>
      <c r="P6" s="5">
        <v>10</v>
      </c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  <c r="X6" s="448">
        <v>18</v>
      </c>
      <c r="Y6" s="449"/>
      <c r="Z6" s="5">
        <v>19</v>
      </c>
      <c r="AA6" s="5">
        <v>20</v>
      </c>
      <c r="AB6" s="5">
        <v>21</v>
      </c>
      <c r="AC6" s="5">
        <v>22</v>
      </c>
      <c r="AD6" s="5">
        <v>23</v>
      </c>
      <c r="AE6" s="5">
        <v>24</v>
      </c>
      <c r="AF6" s="5">
        <v>25</v>
      </c>
      <c r="AG6" s="5">
        <v>26</v>
      </c>
      <c r="AH6" s="5">
        <v>27</v>
      </c>
      <c r="AI6" s="5">
        <v>28</v>
      </c>
      <c r="AJ6" s="5">
        <v>29</v>
      </c>
      <c r="AK6" s="5">
        <v>30</v>
      </c>
      <c r="AL6" s="5">
        <v>31</v>
      </c>
      <c r="AM6" s="5">
        <v>32</v>
      </c>
      <c r="AN6" s="5">
        <v>33</v>
      </c>
      <c r="AO6" s="5">
        <v>34</v>
      </c>
      <c r="AP6" s="5">
        <v>35</v>
      </c>
      <c r="AQ6" s="5">
        <v>36</v>
      </c>
      <c r="AR6" s="5">
        <v>37</v>
      </c>
      <c r="AS6" s="5">
        <v>38</v>
      </c>
      <c r="AT6" s="448">
        <v>39</v>
      </c>
      <c r="AU6" s="499"/>
      <c r="AV6" s="448">
        <v>40</v>
      </c>
      <c r="AW6" s="499"/>
      <c r="AX6" s="5">
        <v>41</v>
      </c>
      <c r="AY6" s="5">
        <v>42</v>
      </c>
      <c r="AZ6" s="5">
        <v>43</v>
      </c>
      <c r="BA6" s="534">
        <v>44</v>
      </c>
      <c r="BB6" s="535"/>
      <c r="BC6" s="98">
        <v>45</v>
      </c>
      <c r="BD6" s="98">
        <v>46</v>
      </c>
      <c r="BE6" s="98">
        <v>47</v>
      </c>
      <c r="BF6" s="98">
        <v>48</v>
      </c>
      <c r="BG6" s="98">
        <v>49</v>
      </c>
      <c r="BH6" s="98">
        <v>50</v>
      </c>
      <c r="BI6" s="98">
        <v>51</v>
      </c>
      <c r="BJ6" s="98">
        <v>52</v>
      </c>
      <c r="BK6" s="445"/>
      <c r="BL6" s="489"/>
    </row>
    <row r="7" spans="1:64" ht="13.5" thickBot="1">
      <c r="A7" s="454"/>
      <c r="B7" s="115"/>
      <c r="C7" s="454"/>
      <c r="D7" s="457"/>
      <c r="E7" s="457"/>
      <c r="F7" s="32">
        <f>SUM(F12,F14)</f>
        <v>0</v>
      </c>
      <c r="G7" s="32" t="s">
        <v>98</v>
      </c>
      <c r="H7" s="32" t="s">
        <v>97</v>
      </c>
      <c r="I7" s="32" t="s">
        <v>98</v>
      </c>
      <c r="J7" s="32" t="s">
        <v>97</v>
      </c>
      <c r="K7" s="495" t="s">
        <v>98</v>
      </c>
      <c r="L7" s="496"/>
      <c r="M7" s="32" t="s">
        <v>97</v>
      </c>
      <c r="N7" s="33" t="s">
        <v>98</v>
      </c>
      <c r="O7" s="33" t="s">
        <v>97</v>
      </c>
      <c r="P7" s="33" t="s">
        <v>98</v>
      </c>
      <c r="Q7" s="33" t="s">
        <v>97</v>
      </c>
      <c r="R7" s="33" t="s">
        <v>98</v>
      </c>
      <c r="S7" s="33" t="s">
        <v>97</v>
      </c>
      <c r="T7" s="33" t="s">
        <v>98</v>
      </c>
      <c r="U7" s="33" t="s">
        <v>97</v>
      </c>
      <c r="V7" s="33" t="s">
        <v>98</v>
      </c>
      <c r="W7" s="105" t="s">
        <v>97</v>
      </c>
      <c r="X7" s="450" t="s">
        <v>98</v>
      </c>
      <c r="Y7" s="451"/>
      <c r="Z7" s="105" t="s">
        <v>97</v>
      </c>
      <c r="AA7" s="105" t="s">
        <v>98</v>
      </c>
      <c r="AB7" s="33" t="s">
        <v>97</v>
      </c>
      <c r="AC7" s="33" t="s">
        <v>98</v>
      </c>
      <c r="AD7" s="33" t="s">
        <v>97</v>
      </c>
      <c r="AE7" s="33" t="s">
        <v>98</v>
      </c>
      <c r="AF7" s="33" t="s">
        <v>97</v>
      </c>
      <c r="AG7" s="33" t="s">
        <v>98</v>
      </c>
      <c r="AH7" s="33" t="s">
        <v>97</v>
      </c>
      <c r="AI7" s="33" t="s">
        <v>98</v>
      </c>
      <c r="AJ7" s="33" t="s">
        <v>97</v>
      </c>
      <c r="AK7" s="33" t="s">
        <v>98</v>
      </c>
      <c r="AL7" s="33" t="s">
        <v>97</v>
      </c>
      <c r="AM7" s="33" t="s">
        <v>98</v>
      </c>
      <c r="AN7" s="33" t="s">
        <v>97</v>
      </c>
      <c r="AO7" s="33" t="s">
        <v>98</v>
      </c>
      <c r="AP7" s="33" t="s">
        <v>97</v>
      </c>
      <c r="AQ7" s="33" t="s">
        <v>98</v>
      </c>
      <c r="AR7" s="33" t="s">
        <v>97</v>
      </c>
      <c r="AS7" s="33" t="s">
        <v>98</v>
      </c>
      <c r="AT7" s="500" t="s">
        <v>97</v>
      </c>
      <c r="AU7" s="501"/>
      <c r="AV7" s="448" t="s">
        <v>98</v>
      </c>
      <c r="AW7" s="499"/>
      <c r="AX7" s="33" t="s">
        <v>97</v>
      </c>
      <c r="AY7" s="33" t="s">
        <v>98</v>
      </c>
      <c r="AZ7" s="33" t="s">
        <v>97</v>
      </c>
      <c r="BA7" s="534" t="s">
        <v>98</v>
      </c>
      <c r="BB7" s="535"/>
      <c r="BC7" s="105" t="s">
        <v>97</v>
      </c>
      <c r="BD7" s="105" t="s">
        <v>98</v>
      </c>
      <c r="BE7" s="105" t="s">
        <v>97</v>
      </c>
      <c r="BF7" s="105" t="s">
        <v>98</v>
      </c>
      <c r="BG7" s="105" t="s">
        <v>97</v>
      </c>
      <c r="BH7" s="105" t="s">
        <v>98</v>
      </c>
      <c r="BI7" s="105" t="s">
        <v>97</v>
      </c>
      <c r="BJ7" s="105" t="s">
        <v>98</v>
      </c>
      <c r="BK7" s="446"/>
      <c r="BL7" s="490"/>
    </row>
    <row r="8" spans="1:64" ht="12.75" customHeight="1" thickTop="1">
      <c r="A8" s="465" t="s">
        <v>93</v>
      </c>
      <c r="B8" s="480" t="s">
        <v>93</v>
      </c>
      <c r="C8" s="468" t="s">
        <v>65</v>
      </c>
      <c r="D8" s="470" t="s">
        <v>14</v>
      </c>
      <c r="E8" s="28" t="s">
        <v>8</v>
      </c>
      <c r="F8" s="240" t="s">
        <v>139</v>
      </c>
      <c r="G8" s="240" t="s">
        <v>139</v>
      </c>
      <c r="H8" s="240" t="s">
        <v>139</v>
      </c>
      <c r="I8" s="240" t="s">
        <v>139</v>
      </c>
      <c r="J8" s="240" t="s">
        <v>139</v>
      </c>
      <c r="K8" s="230"/>
      <c r="L8" s="49">
        <f>SUM(L10,L13)</f>
        <v>4</v>
      </c>
      <c r="M8" s="49">
        <f t="shared" ref="M8:W8" si="0">SUM(M10,M13)</f>
        <v>4</v>
      </c>
      <c r="N8" s="49">
        <f t="shared" si="0"/>
        <v>4</v>
      </c>
      <c r="O8" s="49">
        <f t="shared" si="0"/>
        <v>4</v>
      </c>
      <c r="P8" s="49">
        <f t="shared" si="0"/>
        <v>4</v>
      </c>
      <c r="Q8" s="49">
        <f t="shared" si="0"/>
        <v>4</v>
      </c>
      <c r="R8" s="49">
        <f t="shared" si="0"/>
        <v>4</v>
      </c>
      <c r="S8" s="49">
        <f t="shared" si="0"/>
        <v>4</v>
      </c>
      <c r="T8" s="49">
        <f t="shared" si="0"/>
        <v>4</v>
      </c>
      <c r="U8" s="49">
        <f t="shared" si="0"/>
        <v>4</v>
      </c>
      <c r="V8" s="49">
        <f t="shared" si="0"/>
        <v>4</v>
      </c>
      <c r="W8" s="49">
        <f t="shared" si="0"/>
        <v>2</v>
      </c>
      <c r="X8" s="47"/>
      <c r="Y8" s="47"/>
      <c r="Z8" s="47"/>
      <c r="AA8" s="49">
        <f t="shared" ref="AA8:AS8" si="1">SUM(AA10,AA13)</f>
        <v>4</v>
      </c>
      <c r="AB8" s="49">
        <f t="shared" si="1"/>
        <v>4</v>
      </c>
      <c r="AC8" s="49">
        <f t="shared" si="1"/>
        <v>4</v>
      </c>
      <c r="AD8" s="49">
        <f t="shared" si="1"/>
        <v>4</v>
      </c>
      <c r="AE8" s="49">
        <f t="shared" si="1"/>
        <v>4</v>
      </c>
      <c r="AF8" s="49">
        <f t="shared" si="1"/>
        <v>4</v>
      </c>
      <c r="AG8" s="49">
        <f t="shared" si="1"/>
        <v>4</v>
      </c>
      <c r="AH8" s="49">
        <f t="shared" si="1"/>
        <v>4</v>
      </c>
      <c r="AI8" s="49">
        <f t="shared" si="1"/>
        <v>4</v>
      </c>
      <c r="AJ8" s="49">
        <f t="shared" si="1"/>
        <v>4</v>
      </c>
      <c r="AK8" s="49">
        <f t="shared" si="1"/>
        <v>4</v>
      </c>
      <c r="AL8" s="49">
        <f t="shared" si="1"/>
        <v>4</v>
      </c>
      <c r="AM8" s="49">
        <f t="shared" si="1"/>
        <v>4</v>
      </c>
      <c r="AN8" s="49">
        <f t="shared" si="1"/>
        <v>4</v>
      </c>
      <c r="AO8" s="49">
        <f t="shared" si="1"/>
        <v>2</v>
      </c>
      <c r="AP8" s="49">
        <f t="shared" si="1"/>
        <v>0</v>
      </c>
      <c r="AQ8" s="49">
        <f t="shared" si="1"/>
        <v>0</v>
      </c>
      <c r="AR8" s="49">
        <f t="shared" si="1"/>
        <v>0</v>
      </c>
      <c r="AS8" s="49">
        <f t="shared" si="1"/>
        <v>0</v>
      </c>
      <c r="AT8" s="49">
        <f>SUM(AT10,AT13)</f>
        <v>0</v>
      </c>
      <c r="AU8" s="246"/>
      <c r="AV8" s="246"/>
      <c r="AW8" s="75" t="s">
        <v>139</v>
      </c>
      <c r="AX8" s="135" t="s">
        <v>139</v>
      </c>
      <c r="AY8" s="135" t="s">
        <v>139</v>
      </c>
      <c r="AZ8" s="135" t="s">
        <v>139</v>
      </c>
      <c r="BA8" s="135" t="s">
        <v>139</v>
      </c>
      <c r="BB8" s="251" t="s">
        <v>107</v>
      </c>
      <c r="BC8" s="48"/>
      <c r="BD8" s="48"/>
      <c r="BE8" s="48"/>
      <c r="BF8" s="48"/>
      <c r="BG8" s="48"/>
      <c r="BH8" s="48"/>
      <c r="BI8" s="48"/>
      <c r="BJ8" s="47"/>
      <c r="BK8" s="49">
        <f>SUM(L8:W8,AA8:AT8)</f>
        <v>104</v>
      </c>
      <c r="BL8" s="51"/>
    </row>
    <row r="9" spans="1:64" ht="26.25" customHeight="1" thickBot="1">
      <c r="A9" s="466"/>
      <c r="B9" s="481"/>
      <c r="C9" s="469"/>
      <c r="D9" s="471"/>
      <c r="E9" s="30" t="s">
        <v>9</v>
      </c>
      <c r="F9" s="223" t="s">
        <v>139</v>
      </c>
      <c r="G9" s="223" t="s">
        <v>139</v>
      </c>
      <c r="H9" s="223" t="s">
        <v>139</v>
      </c>
      <c r="I9" s="223" t="s">
        <v>139</v>
      </c>
      <c r="J9" s="223" t="s">
        <v>139</v>
      </c>
      <c r="K9" s="224"/>
      <c r="L9" s="62">
        <f t="shared" ref="L9:W9" si="2" xml:space="preserve"> SUM(L12,L14)</f>
        <v>2</v>
      </c>
      <c r="M9" s="62">
        <f t="shared" si="2"/>
        <v>2</v>
      </c>
      <c r="N9" s="62">
        <f t="shared" si="2"/>
        <v>2</v>
      </c>
      <c r="O9" s="62">
        <f t="shared" si="2"/>
        <v>2</v>
      </c>
      <c r="P9" s="62">
        <f t="shared" si="2"/>
        <v>2</v>
      </c>
      <c r="Q9" s="62">
        <f t="shared" si="2"/>
        <v>2</v>
      </c>
      <c r="R9" s="62">
        <f t="shared" si="2"/>
        <v>2</v>
      </c>
      <c r="S9" s="62">
        <f t="shared" si="2"/>
        <v>2</v>
      </c>
      <c r="T9" s="62">
        <f t="shared" si="2"/>
        <v>2</v>
      </c>
      <c r="U9" s="62">
        <f t="shared" si="2"/>
        <v>2</v>
      </c>
      <c r="V9" s="62">
        <f t="shared" si="2"/>
        <v>2</v>
      </c>
      <c r="W9" s="62">
        <f t="shared" si="2"/>
        <v>2</v>
      </c>
      <c r="X9" s="22"/>
      <c r="Y9" s="22"/>
      <c r="Z9" s="22"/>
      <c r="AA9" s="62">
        <f t="shared" ref="AA9:AS9" si="3" xml:space="preserve"> SUM(AA12,AA14)</f>
        <v>3</v>
      </c>
      <c r="AB9" s="62">
        <f t="shared" si="3"/>
        <v>3</v>
      </c>
      <c r="AC9" s="62">
        <f t="shared" si="3"/>
        <v>3</v>
      </c>
      <c r="AD9" s="62">
        <f t="shared" si="3"/>
        <v>3</v>
      </c>
      <c r="AE9" s="62">
        <f t="shared" si="3"/>
        <v>3</v>
      </c>
      <c r="AF9" s="62">
        <f t="shared" si="3"/>
        <v>3</v>
      </c>
      <c r="AG9" s="62">
        <f t="shared" si="3"/>
        <v>3</v>
      </c>
      <c r="AH9" s="62">
        <f t="shared" si="3"/>
        <v>3</v>
      </c>
      <c r="AI9" s="62">
        <f t="shared" si="3"/>
        <v>3</v>
      </c>
      <c r="AJ9" s="62">
        <f t="shared" si="3"/>
        <v>3</v>
      </c>
      <c r="AK9" s="62">
        <f t="shared" si="3"/>
        <v>3</v>
      </c>
      <c r="AL9" s="62">
        <f t="shared" si="3"/>
        <v>3</v>
      </c>
      <c r="AM9" s="62">
        <f t="shared" si="3"/>
        <v>3</v>
      </c>
      <c r="AN9" s="62">
        <f t="shared" si="3"/>
        <v>3</v>
      </c>
      <c r="AO9" s="62">
        <f t="shared" si="3"/>
        <v>1</v>
      </c>
      <c r="AP9" s="62">
        <f t="shared" si="3"/>
        <v>0</v>
      </c>
      <c r="AQ9" s="62">
        <f t="shared" si="3"/>
        <v>0</v>
      </c>
      <c r="AR9" s="62">
        <f t="shared" si="3"/>
        <v>0</v>
      </c>
      <c r="AS9" s="62">
        <f t="shared" si="3"/>
        <v>0</v>
      </c>
      <c r="AT9" s="241">
        <f xml:space="preserve"> SUM(AT12,AT14)</f>
        <v>0</v>
      </c>
      <c r="AU9" s="247"/>
      <c r="AV9" s="247"/>
      <c r="AW9" s="75" t="s">
        <v>139</v>
      </c>
      <c r="AX9" s="135" t="s">
        <v>139</v>
      </c>
      <c r="AY9" s="135" t="s">
        <v>139</v>
      </c>
      <c r="AZ9" s="135" t="s">
        <v>139</v>
      </c>
      <c r="BA9" s="135" t="s">
        <v>139</v>
      </c>
      <c r="BB9" s="251" t="s">
        <v>107</v>
      </c>
      <c r="BC9" s="24"/>
      <c r="BD9" s="24"/>
      <c r="BE9" s="24"/>
      <c r="BF9" s="24"/>
      <c r="BG9" s="24"/>
      <c r="BH9" s="24"/>
      <c r="BI9" s="24"/>
      <c r="BJ9" s="22"/>
      <c r="BK9" s="25"/>
      <c r="BL9" s="53">
        <f>SUM(L9:W9,AA9:AR9)</f>
        <v>67</v>
      </c>
    </row>
    <row r="10" spans="1:64" ht="13.5" thickTop="1">
      <c r="A10" s="466"/>
      <c r="B10" s="481"/>
      <c r="C10" s="472" t="s">
        <v>67</v>
      </c>
      <c r="D10" s="483" t="s">
        <v>48</v>
      </c>
      <c r="E10" s="475" t="s">
        <v>8</v>
      </c>
      <c r="F10" s="222" t="s">
        <v>139</v>
      </c>
      <c r="G10" s="222" t="s">
        <v>139</v>
      </c>
      <c r="H10" s="222" t="s">
        <v>139</v>
      </c>
      <c r="I10" s="222" t="s">
        <v>139</v>
      </c>
      <c r="J10" s="222" t="s">
        <v>139</v>
      </c>
      <c r="K10" s="213"/>
      <c r="L10" s="464">
        <v>2</v>
      </c>
      <c r="M10" s="526">
        <v>2</v>
      </c>
      <c r="N10" s="514">
        <v>2</v>
      </c>
      <c r="O10" s="528">
        <v>2</v>
      </c>
      <c r="P10" s="514">
        <v>2</v>
      </c>
      <c r="Q10" s="514">
        <v>2</v>
      </c>
      <c r="R10" s="514">
        <v>2</v>
      </c>
      <c r="S10" s="514">
        <v>2</v>
      </c>
      <c r="T10" s="514">
        <v>2</v>
      </c>
      <c r="U10" s="514">
        <v>2</v>
      </c>
      <c r="V10" s="514">
        <v>2</v>
      </c>
      <c r="W10" s="514" t="s">
        <v>107</v>
      </c>
      <c r="X10" s="18">
        <v>22</v>
      </c>
      <c r="Y10" s="18"/>
      <c r="Z10" s="18"/>
      <c r="AA10" s="514">
        <v>2</v>
      </c>
      <c r="AB10" s="514">
        <v>2</v>
      </c>
      <c r="AC10" s="514">
        <v>2</v>
      </c>
      <c r="AD10" s="514">
        <v>2</v>
      </c>
      <c r="AE10" s="514">
        <v>2</v>
      </c>
      <c r="AF10" s="514">
        <v>2</v>
      </c>
      <c r="AG10" s="514">
        <v>2</v>
      </c>
      <c r="AH10" s="514">
        <v>2</v>
      </c>
      <c r="AI10" s="514">
        <v>2</v>
      </c>
      <c r="AJ10" s="526">
        <v>2</v>
      </c>
      <c r="AK10" s="526">
        <v>2</v>
      </c>
      <c r="AL10" s="526">
        <v>2</v>
      </c>
      <c r="AM10" s="526">
        <v>2</v>
      </c>
      <c r="AN10" s="514">
        <v>2</v>
      </c>
      <c r="AO10" s="526">
        <v>2</v>
      </c>
      <c r="AP10" s="532"/>
      <c r="AQ10" s="530"/>
      <c r="AR10" s="530"/>
      <c r="AS10" s="530"/>
      <c r="AT10" s="463" t="s">
        <v>107</v>
      </c>
      <c r="AU10" s="243"/>
      <c r="AV10" s="243"/>
      <c r="AW10" s="75" t="s">
        <v>139</v>
      </c>
      <c r="AX10" s="135" t="s">
        <v>139</v>
      </c>
      <c r="AY10" s="135" t="s">
        <v>139</v>
      </c>
      <c r="AZ10" s="135" t="s">
        <v>139</v>
      </c>
      <c r="BA10" s="135" t="s">
        <v>139</v>
      </c>
      <c r="BB10" s="251" t="s">
        <v>107</v>
      </c>
      <c r="BC10" s="17"/>
      <c r="BD10" s="17"/>
      <c r="BE10" s="17"/>
      <c r="BF10" s="17"/>
      <c r="BG10" s="17"/>
      <c r="BH10" s="17"/>
      <c r="BI10" s="17"/>
      <c r="BJ10" s="18"/>
      <c r="BK10" s="292">
        <f>SUM(L10:W10,AA10:AT10)</f>
        <v>52</v>
      </c>
      <c r="BL10" s="286"/>
    </row>
    <row r="11" spans="1:64">
      <c r="A11" s="466"/>
      <c r="B11" s="481"/>
      <c r="C11" s="473"/>
      <c r="D11" s="484"/>
      <c r="E11" s="476"/>
      <c r="F11" s="165" t="s">
        <v>139</v>
      </c>
      <c r="G11" s="165" t="s">
        <v>139</v>
      </c>
      <c r="H11" s="165" t="s">
        <v>139</v>
      </c>
      <c r="I11" s="165" t="s">
        <v>139</v>
      </c>
      <c r="J11" s="165" t="s">
        <v>139</v>
      </c>
      <c r="K11" s="213"/>
      <c r="L11" s="464"/>
      <c r="M11" s="527"/>
      <c r="N11" s="515"/>
      <c r="O11" s="529"/>
      <c r="P11" s="515"/>
      <c r="Q11" s="515"/>
      <c r="R11" s="515"/>
      <c r="S11" s="515"/>
      <c r="T11" s="515"/>
      <c r="U11" s="515"/>
      <c r="V11" s="515"/>
      <c r="W11" s="515"/>
      <c r="X11" s="101"/>
      <c r="Y11" s="101"/>
      <c r="Z11" s="101"/>
      <c r="AA11" s="515"/>
      <c r="AB11" s="515"/>
      <c r="AC11" s="515"/>
      <c r="AD11" s="515"/>
      <c r="AE11" s="515"/>
      <c r="AF11" s="515"/>
      <c r="AG11" s="515"/>
      <c r="AH11" s="515"/>
      <c r="AI11" s="515"/>
      <c r="AJ11" s="527"/>
      <c r="AK11" s="527"/>
      <c r="AL11" s="527"/>
      <c r="AM11" s="527"/>
      <c r="AN11" s="515"/>
      <c r="AO11" s="527"/>
      <c r="AP11" s="533"/>
      <c r="AQ11" s="531"/>
      <c r="AR11" s="531"/>
      <c r="AS11" s="531"/>
      <c r="AT11" s="463"/>
      <c r="AU11" s="243"/>
      <c r="AV11" s="243"/>
      <c r="AW11" s="75" t="s">
        <v>139</v>
      </c>
      <c r="AX11" s="135" t="s">
        <v>139</v>
      </c>
      <c r="AY11" s="135" t="s">
        <v>139</v>
      </c>
      <c r="AZ11" s="135" t="s">
        <v>139</v>
      </c>
      <c r="BA11" s="135" t="s">
        <v>139</v>
      </c>
      <c r="BB11" s="251" t="s">
        <v>107</v>
      </c>
      <c r="BC11" s="103"/>
      <c r="BD11" s="103"/>
      <c r="BE11" s="103"/>
      <c r="BF11" s="103"/>
      <c r="BG11" s="103"/>
      <c r="BH11" s="103"/>
      <c r="BI11" s="103"/>
      <c r="BJ11" s="101"/>
      <c r="BK11" s="299"/>
      <c r="BL11" s="300"/>
    </row>
    <row r="12" spans="1:64" ht="13.5" thickBot="1">
      <c r="A12" s="466"/>
      <c r="B12" s="481"/>
      <c r="C12" s="474"/>
      <c r="D12" s="485"/>
      <c r="E12" s="21" t="s">
        <v>9</v>
      </c>
      <c r="F12" s="223" t="s">
        <v>139</v>
      </c>
      <c r="G12" s="223" t="s">
        <v>139</v>
      </c>
      <c r="H12" s="223" t="s">
        <v>139</v>
      </c>
      <c r="I12" s="223" t="s">
        <v>139</v>
      </c>
      <c r="J12" s="223" t="s">
        <v>139</v>
      </c>
      <c r="K12" s="226"/>
      <c r="L12" s="227" t="s">
        <v>107</v>
      </c>
      <c r="M12" s="117" t="s">
        <v>107</v>
      </c>
      <c r="N12" s="117" t="s">
        <v>107</v>
      </c>
      <c r="O12" s="117" t="s">
        <v>107</v>
      </c>
      <c r="P12" s="117" t="s">
        <v>107</v>
      </c>
      <c r="Q12" s="117" t="s">
        <v>107</v>
      </c>
      <c r="R12" s="117" t="s">
        <v>107</v>
      </c>
      <c r="S12" s="117" t="s">
        <v>107</v>
      </c>
      <c r="T12" s="117" t="s">
        <v>107</v>
      </c>
      <c r="U12" s="117" t="s">
        <v>107</v>
      </c>
      <c r="V12" s="117" t="s">
        <v>107</v>
      </c>
      <c r="W12" s="117" t="s">
        <v>107</v>
      </c>
      <c r="X12" s="22"/>
      <c r="Y12" s="22"/>
      <c r="Z12" s="22"/>
      <c r="AA12" s="116">
        <v>1</v>
      </c>
      <c r="AB12" s="116">
        <v>1</v>
      </c>
      <c r="AC12" s="116">
        <v>1</v>
      </c>
      <c r="AD12" s="116">
        <v>1</v>
      </c>
      <c r="AE12" s="116">
        <v>1</v>
      </c>
      <c r="AF12" s="116">
        <v>1</v>
      </c>
      <c r="AG12" s="116">
        <v>1</v>
      </c>
      <c r="AH12" s="116">
        <v>1</v>
      </c>
      <c r="AI12" s="116">
        <v>1</v>
      </c>
      <c r="AJ12" s="116">
        <v>1</v>
      </c>
      <c r="AK12" s="116">
        <v>1</v>
      </c>
      <c r="AL12" s="116">
        <v>1</v>
      </c>
      <c r="AM12" s="116">
        <v>1</v>
      </c>
      <c r="AN12" s="116">
        <v>1</v>
      </c>
      <c r="AO12" s="116">
        <v>1</v>
      </c>
      <c r="AP12" s="116"/>
      <c r="AQ12" s="116"/>
      <c r="AR12" s="116"/>
      <c r="AS12" s="116"/>
      <c r="AT12" s="116"/>
      <c r="AU12" s="243"/>
      <c r="AV12" s="243"/>
      <c r="AW12" s="75" t="s">
        <v>139</v>
      </c>
      <c r="AX12" s="135" t="s">
        <v>139</v>
      </c>
      <c r="AY12" s="135" t="s">
        <v>139</v>
      </c>
      <c r="AZ12" s="135" t="s">
        <v>139</v>
      </c>
      <c r="BA12" s="135" t="s">
        <v>139</v>
      </c>
      <c r="BB12" s="251" t="s">
        <v>107</v>
      </c>
      <c r="BC12" s="24"/>
      <c r="BD12" s="24"/>
      <c r="BE12" s="24"/>
      <c r="BF12" s="24"/>
      <c r="BG12" s="24"/>
      <c r="BH12" s="24"/>
      <c r="BI12" s="24"/>
      <c r="BJ12" s="22"/>
      <c r="BK12" s="96"/>
      <c r="BL12" s="298">
        <f>SUM(L12:W12,AA12:AR12)</f>
        <v>15</v>
      </c>
    </row>
    <row r="13" spans="1:64">
      <c r="A13" s="466"/>
      <c r="B13" s="481"/>
      <c r="C13" s="472" t="s">
        <v>114</v>
      </c>
      <c r="D13" s="483" t="s">
        <v>56</v>
      </c>
      <c r="E13" s="14" t="s">
        <v>8</v>
      </c>
      <c r="F13" s="222" t="s">
        <v>139</v>
      </c>
      <c r="G13" s="222" t="s">
        <v>139</v>
      </c>
      <c r="H13" s="222" t="s">
        <v>139</v>
      </c>
      <c r="I13" s="222" t="s">
        <v>139</v>
      </c>
      <c r="J13" s="222" t="s">
        <v>139</v>
      </c>
      <c r="K13" s="211"/>
      <c r="L13" s="217">
        <v>2</v>
      </c>
      <c r="M13" s="15">
        <v>2</v>
      </c>
      <c r="N13" s="14">
        <v>2</v>
      </c>
      <c r="O13" s="14">
        <v>2</v>
      </c>
      <c r="P13" s="14">
        <v>2</v>
      </c>
      <c r="Q13" s="14">
        <v>2</v>
      </c>
      <c r="R13" s="14">
        <v>2</v>
      </c>
      <c r="S13" s="14">
        <v>2</v>
      </c>
      <c r="T13" s="14">
        <v>2</v>
      </c>
      <c r="U13" s="14">
        <v>2</v>
      </c>
      <c r="V13" s="14">
        <v>2</v>
      </c>
      <c r="W13" s="14">
        <v>2</v>
      </c>
      <c r="X13" s="18">
        <v>24</v>
      </c>
      <c r="Y13" s="18"/>
      <c r="Z13" s="18"/>
      <c r="AA13" s="14">
        <v>2</v>
      </c>
      <c r="AB13" s="14">
        <v>2</v>
      </c>
      <c r="AC13" s="14">
        <v>2</v>
      </c>
      <c r="AD13" s="14">
        <v>2</v>
      </c>
      <c r="AE13" s="14">
        <v>2</v>
      </c>
      <c r="AF13" s="14">
        <v>2</v>
      </c>
      <c r="AG13" s="14">
        <v>2</v>
      </c>
      <c r="AH13" s="14">
        <v>2</v>
      </c>
      <c r="AI13" s="14">
        <v>2</v>
      </c>
      <c r="AJ13" s="15">
        <v>2</v>
      </c>
      <c r="AK13" s="15">
        <v>2</v>
      </c>
      <c r="AL13" s="15">
        <v>2</v>
      </c>
      <c r="AM13" s="15">
        <v>2</v>
      </c>
      <c r="AN13" s="14">
        <v>2</v>
      </c>
      <c r="AO13" s="15"/>
      <c r="AP13" s="15"/>
      <c r="AQ13" s="78"/>
      <c r="AR13" s="78"/>
      <c r="AS13" s="78"/>
      <c r="AT13" s="218" t="s">
        <v>107</v>
      </c>
      <c r="AU13" s="243"/>
      <c r="AV13" s="243"/>
      <c r="AW13" s="75" t="s">
        <v>139</v>
      </c>
      <c r="AX13" s="135" t="s">
        <v>139</v>
      </c>
      <c r="AY13" s="135" t="s">
        <v>139</v>
      </c>
      <c r="AZ13" s="135" t="s">
        <v>139</v>
      </c>
      <c r="BA13" s="135" t="s">
        <v>139</v>
      </c>
      <c r="BB13" s="251" t="s">
        <v>107</v>
      </c>
      <c r="BC13" s="17"/>
      <c r="BD13" s="17"/>
      <c r="BE13" s="17"/>
      <c r="BF13" s="17"/>
      <c r="BG13" s="17"/>
      <c r="BH13" s="17"/>
      <c r="BI13" s="17"/>
      <c r="BJ13" s="18"/>
      <c r="BK13" s="160">
        <f>SUM(L13:W13,AA13:AT13)</f>
        <v>52</v>
      </c>
      <c r="BL13" s="286"/>
    </row>
    <row r="14" spans="1:64" ht="13.5" thickBot="1">
      <c r="A14" s="466"/>
      <c r="B14" s="481"/>
      <c r="C14" s="474"/>
      <c r="D14" s="485"/>
      <c r="E14" s="21" t="s">
        <v>9</v>
      </c>
      <c r="F14" s="223" t="s">
        <v>139</v>
      </c>
      <c r="G14" s="223" t="s">
        <v>139</v>
      </c>
      <c r="H14" s="223" t="s">
        <v>139</v>
      </c>
      <c r="I14" s="223" t="s">
        <v>139</v>
      </c>
      <c r="J14" s="223" t="s">
        <v>139</v>
      </c>
      <c r="K14" s="224"/>
      <c r="L14" s="225">
        <v>2</v>
      </c>
      <c r="M14" s="117">
        <v>2</v>
      </c>
      <c r="N14" s="117">
        <v>2</v>
      </c>
      <c r="O14" s="117">
        <v>2</v>
      </c>
      <c r="P14" s="117">
        <v>2</v>
      </c>
      <c r="Q14" s="117">
        <v>2</v>
      </c>
      <c r="R14" s="117">
        <v>2</v>
      </c>
      <c r="S14" s="117">
        <v>2</v>
      </c>
      <c r="T14" s="117">
        <v>2</v>
      </c>
      <c r="U14" s="117">
        <v>2</v>
      </c>
      <c r="V14" s="117">
        <v>2</v>
      </c>
      <c r="W14" s="117">
        <v>2</v>
      </c>
      <c r="X14" s="22"/>
      <c r="Y14" s="22"/>
      <c r="Z14" s="22"/>
      <c r="AA14" s="116">
        <v>2</v>
      </c>
      <c r="AB14" s="116">
        <v>2</v>
      </c>
      <c r="AC14" s="116">
        <v>2</v>
      </c>
      <c r="AD14" s="116">
        <v>2</v>
      </c>
      <c r="AE14" s="116">
        <v>2</v>
      </c>
      <c r="AF14" s="116">
        <v>2</v>
      </c>
      <c r="AG14" s="116">
        <v>2</v>
      </c>
      <c r="AH14" s="116">
        <v>2</v>
      </c>
      <c r="AI14" s="116">
        <v>2</v>
      </c>
      <c r="AJ14" s="116">
        <v>2</v>
      </c>
      <c r="AK14" s="116">
        <v>2</v>
      </c>
      <c r="AL14" s="116">
        <v>2</v>
      </c>
      <c r="AM14" s="116">
        <v>2</v>
      </c>
      <c r="AN14" s="116">
        <v>2</v>
      </c>
      <c r="AO14" s="116"/>
      <c r="AP14" s="116"/>
      <c r="AQ14" s="116"/>
      <c r="AR14" s="116"/>
      <c r="AS14" s="116"/>
      <c r="AT14" s="116"/>
      <c r="AU14" s="243"/>
      <c r="AV14" s="243"/>
      <c r="AW14" s="75" t="s">
        <v>139</v>
      </c>
      <c r="AX14" s="75" t="s">
        <v>139</v>
      </c>
      <c r="AY14" s="75" t="s">
        <v>139</v>
      </c>
      <c r="AZ14" s="75" t="s">
        <v>139</v>
      </c>
      <c r="BA14" s="135" t="s">
        <v>139</v>
      </c>
      <c r="BB14" s="251" t="s">
        <v>107</v>
      </c>
      <c r="BC14" s="24"/>
      <c r="BD14" s="24"/>
      <c r="BE14" s="24"/>
      <c r="BF14" s="24"/>
      <c r="BG14" s="24"/>
      <c r="BH14" s="24"/>
      <c r="BI14" s="24"/>
      <c r="BJ14" s="22"/>
      <c r="BK14" s="96"/>
      <c r="BL14" s="298">
        <f>SUM(L14:W14,AA14:AT14)</f>
        <v>52</v>
      </c>
    </row>
    <row r="15" spans="1:64" ht="13.5" thickTop="1">
      <c r="A15" s="466"/>
      <c r="B15" s="481"/>
      <c r="C15" s="504" t="s">
        <v>75</v>
      </c>
      <c r="D15" s="505" t="s">
        <v>74</v>
      </c>
      <c r="E15" s="68" t="s">
        <v>8</v>
      </c>
      <c r="F15" s="222" t="s">
        <v>139</v>
      </c>
      <c r="G15" s="222" t="s">
        <v>139</v>
      </c>
      <c r="H15" s="222" t="s">
        <v>139</v>
      </c>
      <c r="I15" s="222" t="s">
        <v>139</v>
      </c>
      <c r="J15" s="222" t="s">
        <v>139</v>
      </c>
      <c r="K15" s="211"/>
      <c r="L15" s="216">
        <f t="shared" ref="L15:W15" si="4">SUM(L17,L19)</f>
        <v>0</v>
      </c>
      <c r="M15" s="216">
        <f t="shared" si="4"/>
        <v>0</v>
      </c>
      <c r="N15" s="43">
        <f t="shared" si="4"/>
        <v>0</v>
      </c>
      <c r="O15" s="43">
        <f t="shared" si="4"/>
        <v>0</v>
      </c>
      <c r="P15" s="43">
        <f t="shared" si="4"/>
        <v>0</v>
      </c>
      <c r="Q15" s="43">
        <f t="shared" si="4"/>
        <v>0</v>
      </c>
      <c r="R15" s="43">
        <f t="shared" si="4"/>
        <v>0</v>
      </c>
      <c r="S15" s="43">
        <f t="shared" si="4"/>
        <v>0</v>
      </c>
      <c r="T15" s="43">
        <f t="shared" si="4"/>
        <v>0</v>
      </c>
      <c r="U15" s="43">
        <f t="shared" si="4"/>
        <v>0</v>
      </c>
      <c r="V15" s="43">
        <f t="shared" si="4"/>
        <v>0</v>
      </c>
      <c r="W15" s="43">
        <f t="shared" si="4"/>
        <v>0</v>
      </c>
      <c r="X15" s="18"/>
      <c r="Y15" s="18"/>
      <c r="Z15" s="18"/>
      <c r="AA15" s="43">
        <f t="shared" ref="AA15:AT15" si="5">SUM(AA17,AA19)</f>
        <v>10</v>
      </c>
      <c r="AB15" s="43">
        <f t="shared" si="5"/>
        <v>8</v>
      </c>
      <c r="AC15" s="43">
        <f t="shared" si="5"/>
        <v>10</v>
      </c>
      <c r="AD15" s="43">
        <f t="shared" si="5"/>
        <v>8</v>
      </c>
      <c r="AE15" s="43">
        <f t="shared" si="5"/>
        <v>10</v>
      </c>
      <c r="AF15" s="43">
        <f t="shared" si="5"/>
        <v>8</v>
      </c>
      <c r="AG15" s="43">
        <f t="shared" si="5"/>
        <v>10</v>
      </c>
      <c r="AH15" s="43">
        <f t="shared" si="5"/>
        <v>8</v>
      </c>
      <c r="AI15" s="43">
        <f t="shared" si="5"/>
        <v>10</v>
      </c>
      <c r="AJ15" s="43">
        <f t="shared" si="5"/>
        <v>8</v>
      </c>
      <c r="AK15" s="43">
        <f t="shared" si="5"/>
        <v>10</v>
      </c>
      <c r="AL15" s="43">
        <f t="shared" si="5"/>
        <v>10</v>
      </c>
      <c r="AM15" s="43">
        <f t="shared" si="5"/>
        <v>10</v>
      </c>
      <c r="AN15" s="43">
        <f t="shared" si="5"/>
        <v>10</v>
      </c>
      <c r="AO15" s="43">
        <f t="shared" si="5"/>
        <v>10</v>
      </c>
      <c r="AP15" s="43">
        <f t="shared" si="5"/>
        <v>10</v>
      </c>
      <c r="AQ15" s="43">
        <f t="shared" si="5"/>
        <v>8</v>
      </c>
      <c r="AR15" s="43">
        <f t="shared" si="5"/>
        <v>8</v>
      </c>
      <c r="AS15" s="43">
        <f t="shared" si="5"/>
        <v>8</v>
      </c>
      <c r="AT15" s="216">
        <f t="shared" si="5"/>
        <v>6</v>
      </c>
      <c r="AU15" s="248"/>
      <c r="AV15" s="248"/>
      <c r="AW15" s="75" t="s">
        <v>139</v>
      </c>
      <c r="AX15" s="75" t="s">
        <v>139</v>
      </c>
      <c r="AY15" s="75" t="s">
        <v>139</v>
      </c>
      <c r="AZ15" s="75" t="s">
        <v>139</v>
      </c>
      <c r="BA15" s="135" t="s">
        <v>139</v>
      </c>
      <c r="BB15" s="251" t="s">
        <v>107</v>
      </c>
      <c r="BC15" s="17"/>
      <c r="BD15" s="17"/>
      <c r="BE15" s="17"/>
      <c r="BF15" s="17"/>
      <c r="BG15" s="17"/>
      <c r="BH15" s="17"/>
      <c r="BI15" s="17"/>
      <c r="BJ15" s="18"/>
      <c r="BK15" s="49">
        <f>SUM(AA15:AT15)</f>
        <v>180</v>
      </c>
      <c r="BL15" s="54"/>
    </row>
    <row r="16" spans="1:64" ht="14.25" thickBot="1">
      <c r="A16" s="466"/>
      <c r="B16" s="481"/>
      <c r="C16" s="469"/>
      <c r="D16" s="471" t="s">
        <v>10</v>
      </c>
      <c r="E16" s="30" t="s">
        <v>9</v>
      </c>
      <c r="F16" s="223" t="s">
        <v>139</v>
      </c>
      <c r="G16" s="223" t="s">
        <v>139</v>
      </c>
      <c r="H16" s="223" t="s">
        <v>139</v>
      </c>
      <c r="I16" s="223" t="s">
        <v>139</v>
      </c>
      <c r="J16" s="223" t="s">
        <v>139</v>
      </c>
      <c r="K16" s="224"/>
      <c r="L16" s="61">
        <f t="shared" ref="L16:W16" si="6">SUM(L18,L20)</f>
        <v>0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  <c r="Q16" s="61">
        <f t="shared" si="6"/>
        <v>0</v>
      </c>
      <c r="R16" s="61">
        <f t="shared" si="6"/>
        <v>0</v>
      </c>
      <c r="S16" s="61">
        <f t="shared" si="6"/>
        <v>0</v>
      </c>
      <c r="T16" s="61">
        <f t="shared" si="6"/>
        <v>0</v>
      </c>
      <c r="U16" s="61">
        <f t="shared" si="6"/>
        <v>0</v>
      </c>
      <c r="V16" s="61">
        <f t="shared" si="6"/>
        <v>0</v>
      </c>
      <c r="W16" s="61">
        <f t="shared" si="6"/>
        <v>0</v>
      </c>
      <c r="X16" s="22"/>
      <c r="Y16" s="22"/>
      <c r="Z16" s="22"/>
      <c r="AA16" s="61">
        <f t="shared" ref="AA16:AT16" si="7">SUM(AA18,AA20)</f>
        <v>4</v>
      </c>
      <c r="AB16" s="61">
        <f t="shared" si="7"/>
        <v>4</v>
      </c>
      <c r="AC16" s="61">
        <f t="shared" si="7"/>
        <v>4</v>
      </c>
      <c r="AD16" s="61">
        <f t="shared" si="7"/>
        <v>4</v>
      </c>
      <c r="AE16" s="61">
        <f t="shared" si="7"/>
        <v>4</v>
      </c>
      <c r="AF16" s="61">
        <f t="shared" si="7"/>
        <v>4</v>
      </c>
      <c r="AG16" s="61">
        <f t="shared" si="7"/>
        <v>4</v>
      </c>
      <c r="AH16" s="61">
        <f t="shared" si="7"/>
        <v>4</v>
      </c>
      <c r="AI16" s="61">
        <f t="shared" si="7"/>
        <v>4</v>
      </c>
      <c r="AJ16" s="61">
        <f t="shared" si="7"/>
        <v>4</v>
      </c>
      <c r="AK16" s="61">
        <f t="shared" si="7"/>
        <v>4</v>
      </c>
      <c r="AL16" s="61">
        <f t="shared" si="7"/>
        <v>4</v>
      </c>
      <c r="AM16" s="61">
        <f t="shared" si="7"/>
        <v>4</v>
      </c>
      <c r="AN16" s="61">
        <f t="shared" si="7"/>
        <v>4</v>
      </c>
      <c r="AO16" s="61">
        <f t="shared" si="7"/>
        <v>4</v>
      </c>
      <c r="AP16" s="61">
        <f t="shared" si="7"/>
        <v>4</v>
      </c>
      <c r="AQ16" s="61">
        <f t="shared" si="7"/>
        <v>3</v>
      </c>
      <c r="AR16" s="61">
        <f t="shared" si="7"/>
        <v>3</v>
      </c>
      <c r="AS16" s="61">
        <f t="shared" si="7"/>
        <v>3</v>
      </c>
      <c r="AT16" s="219">
        <f t="shared" si="7"/>
        <v>3</v>
      </c>
      <c r="AU16" s="249"/>
      <c r="AV16" s="249"/>
      <c r="AW16" s="75" t="s">
        <v>139</v>
      </c>
      <c r="AX16" s="75" t="s">
        <v>139</v>
      </c>
      <c r="AY16" s="75" t="s">
        <v>139</v>
      </c>
      <c r="AZ16" s="75" t="s">
        <v>139</v>
      </c>
      <c r="BA16" s="135" t="s">
        <v>139</v>
      </c>
      <c r="BB16" s="251" t="s">
        <v>107</v>
      </c>
      <c r="BC16" s="24"/>
      <c r="BD16" s="24"/>
      <c r="BE16" s="24"/>
      <c r="BF16" s="24"/>
      <c r="BG16" s="24"/>
      <c r="BH16" s="24"/>
      <c r="BI16" s="24"/>
      <c r="BJ16" s="22"/>
      <c r="BK16" s="25"/>
      <c r="BL16" s="53">
        <f>SUM(AA16:AT16)</f>
        <v>76</v>
      </c>
    </row>
    <row r="17" spans="1:64" ht="13.5" thickTop="1">
      <c r="A17" s="466"/>
      <c r="B17" s="481"/>
      <c r="C17" s="472" t="s">
        <v>83</v>
      </c>
      <c r="D17" s="506" t="s">
        <v>89</v>
      </c>
      <c r="E17" s="14" t="s">
        <v>8</v>
      </c>
      <c r="F17" s="222" t="s">
        <v>139</v>
      </c>
      <c r="G17" s="222" t="s">
        <v>139</v>
      </c>
      <c r="H17" s="222" t="s">
        <v>139</v>
      </c>
      <c r="I17" s="222" t="s">
        <v>139</v>
      </c>
      <c r="J17" s="222" t="s">
        <v>139</v>
      </c>
      <c r="K17" s="211"/>
      <c r="L17" s="217"/>
      <c r="M17" s="207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8"/>
      <c r="Y17" s="18"/>
      <c r="Z17" s="18"/>
      <c r="AA17" s="14">
        <v>4</v>
      </c>
      <c r="AB17" s="14">
        <v>4</v>
      </c>
      <c r="AC17" s="14">
        <v>4</v>
      </c>
      <c r="AD17" s="14">
        <v>4</v>
      </c>
      <c r="AE17" s="14">
        <v>4</v>
      </c>
      <c r="AF17" s="14">
        <v>4</v>
      </c>
      <c r="AG17" s="14">
        <v>4</v>
      </c>
      <c r="AH17" s="14">
        <v>4</v>
      </c>
      <c r="AI17" s="14">
        <v>4</v>
      </c>
      <c r="AJ17" s="15">
        <v>4</v>
      </c>
      <c r="AK17" s="15">
        <v>4</v>
      </c>
      <c r="AL17" s="15">
        <v>4</v>
      </c>
      <c r="AM17" s="15">
        <v>4</v>
      </c>
      <c r="AN17" s="14">
        <v>4</v>
      </c>
      <c r="AO17" s="15">
        <v>4</v>
      </c>
      <c r="AP17" s="15">
        <v>4</v>
      </c>
      <c r="AQ17" s="78">
        <v>2</v>
      </c>
      <c r="AR17" s="78">
        <v>2</v>
      </c>
      <c r="AS17" s="78">
        <v>2</v>
      </c>
      <c r="AT17" s="218">
        <v>2</v>
      </c>
      <c r="AU17" s="243"/>
      <c r="AV17" s="243"/>
      <c r="AW17" s="75" t="s">
        <v>139</v>
      </c>
      <c r="AX17" s="75" t="s">
        <v>139</v>
      </c>
      <c r="AY17" s="75" t="s">
        <v>139</v>
      </c>
      <c r="AZ17" s="75" t="s">
        <v>139</v>
      </c>
      <c r="BA17" s="135" t="s">
        <v>139</v>
      </c>
      <c r="BB17" s="251" t="s">
        <v>107</v>
      </c>
      <c r="BC17" s="17"/>
      <c r="BD17" s="17"/>
      <c r="BE17" s="17"/>
      <c r="BF17" s="17"/>
      <c r="BG17" s="17"/>
      <c r="BH17" s="17"/>
      <c r="BI17" s="17"/>
      <c r="BJ17" s="18"/>
      <c r="BK17" s="293">
        <f>SUM(AA17:AT17)</f>
        <v>72</v>
      </c>
      <c r="BL17" s="286"/>
    </row>
    <row r="18" spans="1:64" ht="32.25" customHeight="1" thickBot="1">
      <c r="A18" s="466"/>
      <c r="B18" s="481"/>
      <c r="C18" s="474"/>
      <c r="D18" s="507"/>
      <c r="E18" s="21" t="s">
        <v>9</v>
      </c>
      <c r="F18" s="223" t="s">
        <v>139</v>
      </c>
      <c r="G18" s="223" t="s">
        <v>139</v>
      </c>
      <c r="H18" s="223" t="s">
        <v>139</v>
      </c>
      <c r="I18" s="223" t="s">
        <v>139</v>
      </c>
      <c r="J18" s="223" t="s">
        <v>139</v>
      </c>
      <c r="K18" s="224"/>
      <c r="L18" s="225"/>
      <c r="M18" s="96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22"/>
      <c r="Y18" s="22"/>
      <c r="Z18" s="22"/>
      <c r="AA18" s="116">
        <v>2</v>
      </c>
      <c r="AB18" s="116">
        <v>2</v>
      </c>
      <c r="AC18" s="116">
        <v>2</v>
      </c>
      <c r="AD18" s="116">
        <v>2</v>
      </c>
      <c r="AE18" s="116">
        <v>2</v>
      </c>
      <c r="AF18" s="116">
        <v>2</v>
      </c>
      <c r="AG18" s="116">
        <v>2</v>
      </c>
      <c r="AH18" s="116">
        <v>2</v>
      </c>
      <c r="AI18" s="116">
        <v>2</v>
      </c>
      <c r="AJ18" s="116">
        <v>2</v>
      </c>
      <c r="AK18" s="116">
        <v>2</v>
      </c>
      <c r="AL18" s="116">
        <v>2</v>
      </c>
      <c r="AM18" s="116">
        <v>2</v>
      </c>
      <c r="AN18" s="116">
        <v>2</v>
      </c>
      <c r="AO18" s="116">
        <v>2</v>
      </c>
      <c r="AP18" s="116">
        <v>2</v>
      </c>
      <c r="AQ18" s="116">
        <v>1</v>
      </c>
      <c r="AR18" s="116">
        <v>1</v>
      </c>
      <c r="AS18" s="116">
        <v>1</v>
      </c>
      <c r="AT18" s="116">
        <v>1</v>
      </c>
      <c r="AU18" s="243"/>
      <c r="AV18" s="243"/>
      <c r="AW18" s="75" t="s">
        <v>139</v>
      </c>
      <c r="AX18" s="75" t="s">
        <v>139</v>
      </c>
      <c r="AY18" s="75" t="s">
        <v>139</v>
      </c>
      <c r="AZ18" s="75" t="s">
        <v>139</v>
      </c>
      <c r="BA18" s="135" t="s">
        <v>139</v>
      </c>
      <c r="BB18" s="251" t="s">
        <v>107</v>
      </c>
      <c r="BC18" s="24"/>
      <c r="BD18" s="24"/>
      <c r="BE18" s="24"/>
      <c r="BF18" s="24"/>
      <c r="BG18" s="24"/>
      <c r="BH18" s="24"/>
      <c r="BI18" s="24"/>
      <c r="BJ18" s="22"/>
      <c r="BK18" s="96"/>
      <c r="BL18" s="296">
        <f>SUM(AA18:AT18)</f>
        <v>36</v>
      </c>
    </row>
    <row r="19" spans="1:64" ht="13.5" thickTop="1">
      <c r="A19" s="466"/>
      <c r="B19" s="481"/>
      <c r="C19" s="472" t="s">
        <v>88</v>
      </c>
      <c r="D19" s="483" t="s">
        <v>115</v>
      </c>
      <c r="E19" s="210" t="s">
        <v>8</v>
      </c>
      <c r="F19" s="222" t="s">
        <v>139</v>
      </c>
      <c r="G19" s="222" t="s">
        <v>139</v>
      </c>
      <c r="H19" s="222" t="s">
        <v>139</v>
      </c>
      <c r="I19" s="222" t="s">
        <v>139</v>
      </c>
      <c r="J19" s="222" t="s">
        <v>139</v>
      </c>
      <c r="K19" s="211"/>
      <c r="L19" s="217"/>
      <c r="M19" s="207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8"/>
      <c r="Y19" s="18"/>
      <c r="Z19" s="18"/>
      <c r="AA19" s="14">
        <v>6</v>
      </c>
      <c r="AB19" s="14">
        <v>4</v>
      </c>
      <c r="AC19" s="14">
        <v>6</v>
      </c>
      <c r="AD19" s="14">
        <v>4</v>
      </c>
      <c r="AE19" s="14">
        <v>6</v>
      </c>
      <c r="AF19" s="14">
        <v>4</v>
      </c>
      <c r="AG19" s="14">
        <v>6</v>
      </c>
      <c r="AH19" s="14">
        <v>4</v>
      </c>
      <c r="AI19" s="14">
        <v>6</v>
      </c>
      <c r="AJ19" s="15">
        <v>4</v>
      </c>
      <c r="AK19" s="15">
        <v>6</v>
      </c>
      <c r="AL19" s="15">
        <v>6</v>
      </c>
      <c r="AM19" s="15">
        <v>6</v>
      </c>
      <c r="AN19" s="14">
        <v>6</v>
      </c>
      <c r="AO19" s="15">
        <v>6</v>
      </c>
      <c r="AP19" s="15">
        <v>6</v>
      </c>
      <c r="AQ19" s="78">
        <v>6</v>
      </c>
      <c r="AR19" s="78">
        <v>6</v>
      </c>
      <c r="AS19" s="78">
        <v>6</v>
      </c>
      <c r="AT19" s="218">
        <v>4</v>
      </c>
      <c r="AU19" s="243"/>
      <c r="AV19" s="243"/>
      <c r="AW19" s="75" t="s">
        <v>139</v>
      </c>
      <c r="AX19" s="75" t="s">
        <v>139</v>
      </c>
      <c r="AY19" s="75" t="s">
        <v>139</v>
      </c>
      <c r="AZ19" s="75" t="s">
        <v>139</v>
      </c>
      <c r="BA19" s="135" t="s">
        <v>139</v>
      </c>
      <c r="BB19" s="251" t="s">
        <v>107</v>
      </c>
      <c r="BC19" s="17"/>
      <c r="BD19" s="17"/>
      <c r="BE19" s="17"/>
      <c r="BF19" s="17"/>
      <c r="BG19" s="17"/>
      <c r="BH19" s="17"/>
      <c r="BI19" s="17"/>
      <c r="BJ19" s="18"/>
      <c r="BK19" s="292">
        <f>SUM(AA19:AT19)</f>
        <v>108</v>
      </c>
      <c r="BL19" s="286"/>
    </row>
    <row r="20" spans="1:64" ht="13.5" thickBot="1">
      <c r="A20" s="466"/>
      <c r="B20" s="481"/>
      <c r="C20" s="474"/>
      <c r="D20" s="485"/>
      <c r="E20" s="21" t="s">
        <v>9</v>
      </c>
      <c r="F20" s="165" t="s">
        <v>139</v>
      </c>
      <c r="G20" s="165" t="s">
        <v>139</v>
      </c>
      <c r="H20" s="165" t="s">
        <v>139</v>
      </c>
      <c r="I20" s="165" t="s">
        <v>139</v>
      </c>
      <c r="J20" s="165" t="s">
        <v>139</v>
      </c>
      <c r="K20" s="212"/>
      <c r="L20" s="168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22"/>
      <c r="Y20" s="22"/>
      <c r="Z20" s="22"/>
      <c r="AA20" s="116">
        <v>2</v>
      </c>
      <c r="AB20" s="116">
        <v>2</v>
      </c>
      <c r="AC20" s="116">
        <v>2</v>
      </c>
      <c r="AD20" s="116">
        <v>2</v>
      </c>
      <c r="AE20" s="116">
        <v>2</v>
      </c>
      <c r="AF20" s="116">
        <v>2</v>
      </c>
      <c r="AG20" s="116">
        <v>2</v>
      </c>
      <c r="AH20" s="116">
        <v>2</v>
      </c>
      <c r="AI20" s="116">
        <v>2</v>
      </c>
      <c r="AJ20" s="116">
        <v>2</v>
      </c>
      <c r="AK20" s="116">
        <v>2</v>
      </c>
      <c r="AL20" s="116">
        <v>2</v>
      </c>
      <c r="AM20" s="116">
        <v>2</v>
      </c>
      <c r="AN20" s="116">
        <v>2</v>
      </c>
      <c r="AO20" s="116">
        <v>2</v>
      </c>
      <c r="AP20" s="116">
        <v>2</v>
      </c>
      <c r="AQ20" s="116">
        <v>2</v>
      </c>
      <c r="AR20" s="116">
        <v>2</v>
      </c>
      <c r="AS20" s="116">
        <v>2</v>
      </c>
      <c r="AT20" s="116">
        <v>2</v>
      </c>
      <c r="AU20" s="243"/>
      <c r="AV20" s="243"/>
      <c r="AW20" s="75" t="s">
        <v>139</v>
      </c>
      <c r="AX20" s="75" t="s">
        <v>139</v>
      </c>
      <c r="AY20" s="75" t="s">
        <v>139</v>
      </c>
      <c r="AZ20" s="75" t="s">
        <v>139</v>
      </c>
      <c r="BA20" s="135" t="s">
        <v>139</v>
      </c>
      <c r="BB20" s="251" t="s">
        <v>107</v>
      </c>
      <c r="BC20" s="24"/>
      <c r="BD20" s="24"/>
      <c r="BE20" s="24"/>
      <c r="BF20" s="24"/>
      <c r="BG20" s="24"/>
      <c r="BH20" s="24"/>
      <c r="BI20" s="24"/>
      <c r="BJ20" s="22"/>
      <c r="BK20" s="96"/>
      <c r="BL20" s="298">
        <f>SUM(AA20:AT20)</f>
        <v>40</v>
      </c>
    </row>
    <row r="21" spans="1:64" ht="13.5" thickTop="1">
      <c r="A21" s="466"/>
      <c r="B21" s="481"/>
      <c r="C21" s="504" t="s">
        <v>84</v>
      </c>
      <c r="D21" s="508" t="s">
        <v>11</v>
      </c>
      <c r="E21" s="28" t="s">
        <v>8</v>
      </c>
      <c r="F21" s="165" t="s">
        <v>139</v>
      </c>
      <c r="G21" s="165" t="s">
        <v>139</v>
      </c>
      <c r="H21" s="165" t="s">
        <v>139</v>
      </c>
      <c r="I21" s="165" t="s">
        <v>139</v>
      </c>
      <c r="J21" s="165" t="s">
        <v>139</v>
      </c>
      <c r="K21" s="211"/>
      <c r="L21" s="216">
        <f t="shared" ref="L21:W21" si="8">L23+L29+L35</f>
        <v>14</v>
      </c>
      <c r="M21" s="43">
        <f t="shared" si="8"/>
        <v>32</v>
      </c>
      <c r="N21" s="43">
        <f t="shared" si="8"/>
        <v>32</v>
      </c>
      <c r="O21" s="43">
        <f t="shared" si="8"/>
        <v>32</v>
      </c>
      <c r="P21" s="43">
        <f t="shared" si="8"/>
        <v>32</v>
      </c>
      <c r="Q21" s="43">
        <f t="shared" si="8"/>
        <v>32</v>
      </c>
      <c r="R21" s="43">
        <f t="shared" si="8"/>
        <v>32</v>
      </c>
      <c r="S21" s="43">
        <f t="shared" si="8"/>
        <v>32</v>
      </c>
      <c r="T21" s="43">
        <f>T23+T29+T35</f>
        <v>32</v>
      </c>
      <c r="U21" s="43">
        <f t="shared" si="8"/>
        <v>32</v>
      </c>
      <c r="V21" s="43">
        <f t="shared" si="8"/>
        <v>32</v>
      </c>
      <c r="W21" s="43">
        <f t="shared" si="8"/>
        <v>34</v>
      </c>
      <c r="X21" s="18"/>
      <c r="Y21" s="18"/>
      <c r="Z21" s="18"/>
      <c r="AA21" s="43">
        <f t="shared" ref="AA21:AT21" si="9">AA23+AA29+AA35</f>
        <v>22</v>
      </c>
      <c r="AB21" s="43">
        <f t="shared" si="9"/>
        <v>24</v>
      </c>
      <c r="AC21" s="43">
        <f t="shared" si="9"/>
        <v>22</v>
      </c>
      <c r="AD21" s="43">
        <f t="shared" si="9"/>
        <v>24</v>
      </c>
      <c r="AE21" s="43">
        <f t="shared" si="9"/>
        <v>22</v>
      </c>
      <c r="AF21" s="43">
        <f t="shared" si="9"/>
        <v>24</v>
      </c>
      <c r="AG21" s="43">
        <f t="shared" si="9"/>
        <v>22</v>
      </c>
      <c r="AH21" s="43">
        <f t="shared" si="9"/>
        <v>24</v>
      </c>
      <c r="AI21" s="43">
        <f t="shared" si="9"/>
        <v>22</v>
      </c>
      <c r="AJ21" s="43">
        <f t="shared" si="9"/>
        <v>24</v>
      </c>
      <c r="AK21" s="43">
        <f t="shared" si="9"/>
        <v>22</v>
      </c>
      <c r="AL21" s="43">
        <f t="shared" si="9"/>
        <v>22</v>
      </c>
      <c r="AM21" s="43">
        <f t="shared" si="9"/>
        <v>22</v>
      </c>
      <c r="AN21" s="43">
        <f t="shared" si="9"/>
        <v>22</v>
      </c>
      <c r="AO21" s="43">
        <f t="shared" si="9"/>
        <v>24</v>
      </c>
      <c r="AP21" s="43">
        <f t="shared" si="9"/>
        <v>26</v>
      </c>
      <c r="AQ21" s="43">
        <f t="shared" si="9"/>
        <v>28</v>
      </c>
      <c r="AR21" s="43">
        <f t="shared" si="9"/>
        <v>28</v>
      </c>
      <c r="AS21" s="43">
        <f t="shared" si="9"/>
        <v>28</v>
      </c>
      <c r="AT21" s="216">
        <f t="shared" si="9"/>
        <v>12</v>
      </c>
      <c r="AU21" s="248"/>
      <c r="AV21" s="248"/>
      <c r="AW21" s="75" t="s">
        <v>139</v>
      </c>
      <c r="AX21" s="75" t="s">
        <v>139</v>
      </c>
      <c r="AY21" s="75" t="s">
        <v>139</v>
      </c>
      <c r="AZ21" s="75" t="s">
        <v>139</v>
      </c>
      <c r="BA21" s="135" t="s">
        <v>139</v>
      </c>
      <c r="BB21" s="251" t="s">
        <v>107</v>
      </c>
      <c r="BC21" s="17"/>
      <c r="BD21" s="17"/>
      <c r="BE21" s="17"/>
      <c r="BF21" s="17"/>
      <c r="BG21" s="17"/>
      <c r="BH21" s="17"/>
      <c r="BI21" s="17"/>
      <c r="BJ21" s="18"/>
      <c r="BK21" s="49">
        <f>SUM(L21:W21,AA21:AT21)</f>
        <v>832</v>
      </c>
      <c r="BL21" s="54"/>
    </row>
    <row r="22" spans="1:64" ht="14.25" thickBot="1">
      <c r="A22" s="466"/>
      <c r="B22" s="481"/>
      <c r="C22" s="469"/>
      <c r="D22" s="509"/>
      <c r="E22" s="30" t="s">
        <v>9</v>
      </c>
      <c r="F22" s="165" t="s">
        <v>139</v>
      </c>
      <c r="G22" s="165" t="s">
        <v>139</v>
      </c>
      <c r="H22" s="165" t="s">
        <v>139</v>
      </c>
      <c r="I22" s="165" t="s">
        <v>139</v>
      </c>
      <c r="J22" s="165" t="s">
        <v>139</v>
      </c>
      <c r="K22" s="212"/>
      <c r="L22" s="61">
        <f t="shared" ref="L22:W22" si="10">L24+L30</f>
        <v>7</v>
      </c>
      <c r="M22" s="61">
        <f t="shared" si="10"/>
        <v>16</v>
      </c>
      <c r="N22" s="61">
        <f t="shared" si="10"/>
        <v>16</v>
      </c>
      <c r="O22" s="61">
        <f t="shared" si="10"/>
        <v>16</v>
      </c>
      <c r="P22" s="61">
        <f t="shared" si="10"/>
        <v>16</v>
      </c>
      <c r="Q22" s="61">
        <f t="shared" si="10"/>
        <v>16</v>
      </c>
      <c r="R22" s="61">
        <f t="shared" si="10"/>
        <v>16</v>
      </c>
      <c r="S22" s="61">
        <f t="shared" si="10"/>
        <v>16</v>
      </c>
      <c r="T22" s="61">
        <f t="shared" si="10"/>
        <v>16</v>
      </c>
      <c r="U22" s="61">
        <f t="shared" si="10"/>
        <v>16</v>
      </c>
      <c r="V22" s="61">
        <f t="shared" si="10"/>
        <v>16</v>
      </c>
      <c r="W22" s="61">
        <f t="shared" si="10"/>
        <v>16</v>
      </c>
      <c r="X22" s="22"/>
      <c r="Y22" s="22"/>
      <c r="Z22" s="22"/>
      <c r="AA22" s="61">
        <f t="shared" ref="AA22:AT22" si="11">AA24+AA30+AA36</f>
        <v>11</v>
      </c>
      <c r="AB22" s="61">
        <f t="shared" si="11"/>
        <v>11</v>
      </c>
      <c r="AC22" s="61">
        <f t="shared" si="11"/>
        <v>11</v>
      </c>
      <c r="AD22" s="61">
        <f t="shared" si="11"/>
        <v>11</v>
      </c>
      <c r="AE22" s="61">
        <f t="shared" si="11"/>
        <v>11</v>
      </c>
      <c r="AF22" s="61">
        <f t="shared" si="11"/>
        <v>11</v>
      </c>
      <c r="AG22" s="61">
        <f t="shared" si="11"/>
        <v>11</v>
      </c>
      <c r="AH22" s="61">
        <f t="shared" si="11"/>
        <v>11</v>
      </c>
      <c r="AI22" s="61">
        <f t="shared" si="11"/>
        <v>11</v>
      </c>
      <c r="AJ22" s="61">
        <f t="shared" si="11"/>
        <v>11</v>
      </c>
      <c r="AK22" s="61">
        <f t="shared" si="11"/>
        <v>11</v>
      </c>
      <c r="AL22" s="61">
        <f t="shared" si="11"/>
        <v>11</v>
      </c>
      <c r="AM22" s="61">
        <f t="shared" si="11"/>
        <v>11</v>
      </c>
      <c r="AN22" s="61">
        <f t="shared" si="11"/>
        <v>11</v>
      </c>
      <c r="AO22" s="61">
        <f t="shared" si="11"/>
        <v>13</v>
      </c>
      <c r="AP22" s="61">
        <f t="shared" si="11"/>
        <v>14</v>
      </c>
      <c r="AQ22" s="61">
        <f t="shared" si="11"/>
        <v>15</v>
      </c>
      <c r="AR22" s="61">
        <f t="shared" si="11"/>
        <v>15</v>
      </c>
      <c r="AS22" s="61">
        <f t="shared" si="11"/>
        <v>15</v>
      </c>
      <c r="AT22" s="61">
        <f t="shared" si="11"/>
        <v>6</v>
      </c>
      <c r="AU22" s="249"/>
      <c r="AV22" s="249"/>
      <c r="AW22" s="75" t="s">
        <v>139</v>
      </c>
      <c r="AX22" s="75" t="s">
        <v>139</v>
      </c>
      <c r="AY22" s="75" t="s">
        <v>139</v>
      </c>
      <c r="AZ22" s="75" t="s">
        <v>139</v>
      </c>
      <c r="BA22" s="135" t="s">
        <v>139</v>
      </c>
      <c r="BB22" s="251" t="s">
        <v>107</v>
      </c>
      <c r="BC22" s="24"/>
      <c r="BD22" s="24"/>
      <c r="BE22" s="24"/>
      <c r="BF22" s="24"/>
      <c r="BG22" s="24"/>
      <c r="BH22" s="24"/>
      <c r="BI22" s="24"/>
      <c r="BJ22" s="22"/>
      <c r="BK22" s="25"/>
      <c r="BL22" s="53">
        <f>SUM(L22:W22,AA22:AT22)</f>
        <v>415</v>
      </c>
    </row>
    <row r="23" spans="1:64" ht="13.5" thickTop="1">
      <c r="A23" s="466"/>
      <c r="B23" s="481"/>
      <c r="C23" s="510" t="s">
        <v>85</v>
      </c>
      <c r="D23" s="512" t="s">
        <v>116</v>
      </c>
      <c r="E23" s="129" t="s">
        <v>8</v>
      </c>
      <c r="F23" s="165" t="s">
        <v>139</v>
      </c>
      <c r="G23" s="165" t="s">
        <v>139</v>
      </c>
      <c r="H23" s="165" t="s">
        <v>139</v>
      </c>
      <c r="I23" s="165" t="s">
        <v>139</v>
      </c>
      <c r="J23" s="165" t="s">
        <v>139</v>
      </c>
      <c r="K23" s="211"/>
      <c r="L23" s="236">
        <v>10</v>
      </c>
      <c r="M23" s="129">
        <f t="shared" ref="M23:W23" si="12">SUM(M25,M27)</f>
        <v>24</v>
      </c>
      <c r="N23" s="129">
        <f t="shared" si="12"/>
        <v>24</v>
      </c>
      <c r="O23" s="129">
        <f t="shared" si="12"/>
        <v>24</v>
      </c>
      <c r="P23" s="129">
        <f t="shared" si="12"/>
        <v>24</v>
      </c>
      <c r="Q23" s="129">
        <f t="shared" si="12"/>
        <v>24</v>
      </c>
      <c r="R23" s="129">
        <f t="shared" si="12"/>
        <v>24</v>
      </c>
      <c r="S23" s="129">
        <f t="shared" si="12"/>
        <v>24</v>
      </c>
      <c r="T23" s="129">
        <f t="shared" si="12"/>
        <v>24</v>
      </c>
      <c r="U23" s="129">
        <f t="shared" si="12"/>
        <v>24</v>
      </c>
      <c r="V23" s="129">
        <f t="shared" si="12"/>
        <v>28</v>
      </c>
      <c r="W23" s="129">
        <f t="shared" si="12"/>
        <v>28</v>
      </c>
      <c r="X23" s="18"/>
      <c r="Y23" s="18"/>
      <c r="Z23" s="18"/>
      <c r="AA23" s="129">
        <f t="shared" ref="AA23:AP24" si="13">SUM(AA25,AA27)</f>
        <v>8</v>
      </c>
      <c r="AB23" s="129">
        <f t="shared" si="13"/>
        <v>10</v>
      </c>
      <c r="AC23" s="129">
        <f t="shared" si="13"/>
        <v>8</v>
      </c>
      <c r="AD23" s="129">
        <f t="shared" si="13"/>
        <v>10</v>
      </c>
      <c r="AE23" s="129">
        <f t="shared" si="13"/>
        <v>8</v>
      </c>
      <c r="AF23" s="129">
        <f t="shared" si="13"/>
        <v>10</v>
      </c>
      <c r="AG23" s="129">
        <f t="shared" si="13"/>
        <v>8</v>
      </c>
      <c r="AH23" s="129">
        <f t="shared" si="13"/>
        <v>10</v>
      </c>
      <c r="AI23" s="129">
        <f t="shared" si="13"/>
        <v>8</v>
      </c>
      <c r="AJ23" s="129">
        <f t="shared" si="13"/>
        <v>10</v>
      </c>
      <c r="AK23" s="129">
        <f t="shared" si="13"/>
        <v>8</v>
      </c>
      <c r="AL23" s="129">
        <f t="shared" si="13"/>
        <v>10</v>
      </c>
      <c r="AM23" s="129">
        <f t="shared" si="13"/>
        <v>8</v>
      </c>
      <c r="AN23" s="129">
        <f t="shared" si="13"/>
        <v>10</v>
      </c>
      <c r="AO23" s="129">
        <f t="shared" si="13"/>
        <v>8</v>
      </c>
      <c r="AP23" s="129">
        <f t="shared" si="13"/>
        <v>10</v>
      </c>
      <c r="AQ23" s="129">
        <f t="shared" ref="AQ23:AT24" si="14">SUM(AQ25,AQ27)</f>
        <v>8</v>
      </c>
      <c r="AR23" s="129">
        <f t="shared" si="14"/>
        <v>10</v>
      </c>
      <c r="AS23" s="129">
        <f t="shared" si="14"/>
        <v>6</v>
      </c>
      <c r="AT23" s="129">
        <f t="shared" si="14"/>
        <v>2</v>
      </c>
      <c r="AU23" s="250"/>
      <c r="AV23" s="250"/>
      <c r="AW23" s="75" t="s">
        <v>139</v>
      </c>
      <c r="AX23" s="75" t="s">
        <v>139</v>
      </c>
      <c r="AY23" s="75" t="s">
        <v>139</v>
      </c>
      <c r="AZ23" s="75" t="s">
        <v>139</v>
      </c>
      <c r="BA23" s="135" t="s">
        <v>139</v>
      </c>
      <c r="BB23" s="251" t="s">
        <v>107</v>
      </c>
      <c r="BC23" s="17"/>
      <c r="BD23" s="17"/>
      <c r="BE23" s="17"/>
      <c r="BF23" s="17"/>
      <c r="BG23" s="17"/>
      <c r="BH23" s="17"/>
      <c r="BI23" s="17"/>
      <c r="BJ23" s="18"/>
      <c r="BK23" s="46">
        <f>SUM(L23:W23,AA23:AT23)</f>
        <v>452</v>
      </c>
      <c r="BL23" s="54"/>
    </row>
    <row r="24" spans="1:64" ht="14.25" thickBot="1">
      <c r="A24" s="466"/>
      <c r="B24" s="481"/>
      <c r="C24" s="511"/>
      <c r="D24" s="513"/>
      <c r="E24" s="131" t="s">
        <v>9</v>
      </c>
      <c r="F24" s="223" t="s">
        <v>139</v>
      </c>
      <c r="G24" s="223" t="s">
        <v>139</v>
      </c>
      <c r="H24" s="223" t="s">
        <v>139</v>
      </c>
      <c r="I24" s="223" t="s">
        <v>139</v>
      </c>
      <c r="J24" s="223" t="s">
        <v>139</v>
      </c>
      <c r="K24" s="226"/>
      <c r="L24" s="228">
        <v>5</v>
      </c>
      <c r="M24" s="235">
        <f t="shared" ref="M24:W24" si="15">SUM(M26,M28)</f>
        <v>12</v>
      </c>
      <c r="N24" s="133">
        <f t="shared" si="15"/>
        <v>12</v>
      </c>
      <c r="O24" s="133">
        <f t="shared" si="15"/>
        <v>12</v>
      </c>
      <c r="P24" s="133">
        <f t="shared" si="15"/>
        <v>12</v>
      </c>
      <c r="Q24" s="133">
        <f t="shared" si="15"/>
        <v>12</v>
      </c>
      <c r="R24" s="133">
        <f t="shared" si="15"/>
        <v>12</v>
      </c>
      <c r="S24" s="133">
        <f t="shared" si="15"/>
        <v>12</v>
      </c>
      <c r="T24" s="133">
        <f t="shared" si="15"/>
        <v>12</v>
      </c>
      <c r="U24" s="133">
        <f t="shared" si="15"/>
        <v>12</v>
      </c>
      <c r="V24" s="133">
        <f t="shared" si="15"/>
        <v>14</v>
      </c>
      <c r="W24" s="133">
        <f t="shared" si="15"/>
        <v>14</v>
      </c>
      <c r="X24" s="22"/>
      <c r="Y24" s="22"/>
      <c r="Z24" s="22"/>
      <c r="AA24" s="134">
        <f t="shared" si="13"/>
        <v>4</v>
      </c>
      <c r="AB24" s="134">
        <f t="shared" si="13"/>
        <v>4</v>
      </c>
      <c r="AC24" s="134">
        <f t="shared" si="13"/>
        <v>4</v>
      </c>
      <c r="AD24" s="134">
        <f t="shared" si="13"/>
        <v>4</v>
      </c>
      <c r="AE24" s="134">
        <f t="shared" si="13"/>
        <v>4</v>
      </c>
      <c r="AF24" s="134">
        <f t="shared" si="13"/>
        <v>4</v>
      </c>
      <c r="AG24" s="134">
        <f t="shared" si="13"/>
        <v>4</v>
      </c>
      <c r="AH24" s="134">
        <f t="shared" si="13"/>
        <v>4</v>
      </c>
      <c r="AI24" s="134">
        <f t="shared" si="13"/>
        <v>4</v>
      </c>
      <c r="AJ24" s="134">
        <f t="shared" si="13"/>
        <v>4</v>
      </c>
      <c r="AK24" s="134">
        <f t="shared" si="13"/>
        <v>4</v>
      </c>
      <c r="AL24" s="134">
        <f t="shared" si="13"/>
        <v>5</v>
      </c>
      <c r="AM24" s="134">
        <f t="shared" si="13"/>
        <v>4</v>
      </c>
      <c r="AN24" s="134">
        <f t="shared" si="13"/>
        <v>5</v>
      </c>
      <c r="AO24" s="134">
        <f t="shared" si="13"/>
        <v>4</v>
      </c>
      <c r="AP24" s="134">
        <f t="shared" si="13"/>
        <v>5</v>
      </c>
      <c r="AQ24" s="134">
        <f t="shared" si="14"/>
        <v>4</v>
      </c>
      <c r="AR24" s="134">
        <f t="shared" si="14"/>
        <v>5</v>
      </c>
      <c r="AS24" s="134">
        <f t="shared" si="14"/>
        <v>3</v>
      </c>
      <c r="AT24" s="134">
        <f t="shared" si="14"/>
        <v>1</v>
      </c>
      <c r="AU24" s="250"/>
      <c r="AV24" s="250"/>
      <c r="AW24" s="75" t="s">
        <v>139</v>
      </c>
      <c r="AX24" s="75" t="s">
        <v>139</v>
      </c>
      <c r="AY24" s="75" t="s">
        <v>139</v>
      </c>
      <c r="AZ24" s="75" t="s">
        <v>139</v>
      </c>
      <c r="BA24" s="135" t="s">
        <v>139</v>
      </c>
      <c r="BB24" s="251" t="s">
        <v>107</v>
      </c>
      <c r="BC24" s="24"/>
      <c r="BD24" s="24"/>
      <c r="BE24" s="24"/>
      <c r="BF24" s="24"/>
      <c r="BG24" s="24"/>
      <c r="BH24" s="24"/>
      <c r="BI24" s="24"/>
      <c r="BJ24" s="22"/>
      <c r="BK24" s="25"/>
      <c r="BL24" s="53">
        <f>SUM(L24:W24,AA24:AT24)</f>
        <v>221</v>
      </c>
    </row>
    <row r="25" spans="1:64" ht="18" customHeight="1" thickTop="1">
      <c r="A25" s="466"/>
      <c r="B25" s="481"/>
      <c r="C25" s="472" t="s">
        <v>125</v>
      </c>
      <c r="D25" s="506" t="s">
        <v>117</v>
      </c>
      <c r="E25" s="209" t="s">
        <v>8</v>
      </c>
      <c r="F25" s="222" t="s">
        <v>139</v>
      </c>
      <c r="G25" s="222" t="s">
        <v>139</v>
      </c>
      <c r="H25" s="222" t="s">
        <v>139</v>
      </c>
      <c r="I25" s="222" t="s">
        <v>139</v>
      </c>
      <c r="J25" s="222" t="s">
        <v>139</v>
      </c>
      <c r="K25" s="211"/>
      <c r="L25" s="232">
        <v>6</v>
      </c>
      <c r="M25" s="15">
        <v>14</v>
      </c>
      <c r="N25" s="14">
        <v>14</v>
      </c>
      <c r="O25" s="14">
        <v>14</v>
      </c>
      <c r="P25" s="14">
        <v>14</v>
      </c>
      <c r="Q25" s="14">
        <v>14</v>
      </c>
      <c r="R25" s="14">
        <v>14</v>
      </c>
      <c r="S25" s="14">
        <v>14</v>
      </c>
      <c r="T25" s="14">
        <v>14</v>
      </c>
      <c r="U25" s="14">
        <v>14</v>
      </c>
      <c r="V25" s="14">
        <v>16</v>
      </c>
      <c r="W25" s="15">
        <v>16</v>
      </c>
      <c r="X25" s="18">
        <v>164</v>
      </c>
      <c r="Y25" s="18"/>
      <c r="Z25" s="18"/>
      <c r="AA25" s="14">
        <v>6</v>
      </c>
      <c r="AB25" s="14">
        <v>6</v>
      </c>
      <c r="AC25" s="14">
        <v>6</v>
      </c>
      <c r="AD25" s="15">
        <v>6</v>
      </c>
      <c r="AE25" s="14">
        <v>6</v>
      </c>
      <c r="AF25" s="14">
        <v>6</v>
      </c>
      <c r="AG25" s="14">
        <v>6</v>
      </c>
      <c r="AH25" s="14">
        <v>6</v>
      </c>
      <c r="AI25" s="14">
        <v>6</v>
      </c>
      <c r="AJ25" s="15">
        <v>6</v>
      </c>
      <c r="AK25" s="15">
        <v>6</v>
      </c>
      <c r="AL25" s="15">
        <v>6</v>
      </c>
      <c r="AM25" s="15">
        <v>6</v>
      </c>
      <c r="AN25" s="14">
        <v>6</v>
      </c>
      <c r="AO25" s="15">
        <v>6</v>
      </c>
      <c r="AP25" s="15">
        <v>6</v>
      </c>
      <c r="AQ25" s="78">
        <v>6</v>
      </c>
      <c r="AR25" s="78">
        <v>6</v>
      </c>
      <c r="AS25" s="78">
        <v>4</v>
      </c>
      <c r="AT25" s="218" t="s">
        <v>107</v>
      </c>
      <c r="AU25" s="243"/>
      <c r="AV25" s="243"/>
      <c r="AW25" s="75" t="s">
        <v>139</v>
      </c>
      <c r="AX25" s="75" t="s">
        <v>139</v>
      </c>
      <c r="AY25" s="75" t="s">
        <v>139</v>
      </c>
      <c r="AZ25" s="75" t="s">
        <v>139</v>
      </c>
      <c r="BA25" s="135" t="s">
        <v>139</v>
      </c>
      <c r="BB25" s="251" t="s">
        <v>107</v>
      </c>
      <c r="BC25" s="17"/>
      <c r="BD25" s="17"/>
      <c r="BE25" s="17"/>
      <c r="BF25" s="17"/>
      <c r="BG25" s="17"/>
      <c r="BH25" s="17"/>
      <c r="BI25" s="17"/>
      <c r="BJ25" s="18"/>
      <c r="BK25" s="292">
        <f>SUM(L25:W25,AA25:AT25)</f>
        <v>276</v>
      </c>
      <c r="BL25" s="286"/>
    </row>
    <row r="26" spans="1:64" ht="18" customHeight="1" thickBot="1">
      <c r="A26" s="466"/>
      <c r="B26" s="481"/>
      <c r="C26" s="474"/>
      <c r="D26" s="507"/>
      <c r="E26" s="20" t="s">
        <v>9</v>
      </c>
      <c r="F26" s="165" t="s">
        <v>139</v>
      </c>
      <c r="G26" s="165" t="s">
        <v>139</v>
      </c>
      <c r="H26" s="165" t="s">
        <v>139</v>
      </c>
      <c r="I26" s="165" t="s">
        <v>139</v>
      </c>
      <c r="J26" s="165" t="s">
        <v>139</v>
      </c>
      <c r="K26" s="211"/>
      <c r="L26" s="215">
        <v>3</v>
      </c>
      <c r="M26" s="229">
        <v>7</v>
      </c>
      <c r="N26" s="117">
        <v>7</v>
      </c>
      <c r="O26" s="117">
        <v>7</v>
      </c>
      <c r="P26" s="117">
        <v>7</v>
      </c>
      <c r="Q26" s="117">
        <v>7</v>
      </c>
      <c r="R26" s="117">
        <v>7</v>
      </c>
      <c r="S26" s="117">
        <v>7</v>
      </c>
      <c r="T26" s="117">
        <v>7</v>
      </c>
      <c r="U26" s="117">
        <v>7</v>
      </c>
      <c r="V26" s="117">
        <v>8</v>
      </c>
      <c r="W26" s="117">
        <v>8</v>
      </c>
      <c r="X26" s="22">
        <f>SUM(L26:W26)</f>
        <v>82</v>
      </c>
      <c r="Y26" s="22"/>
      <c r="Z26" s="22"/>
      <c r="AA26" s="116">
        <v>3</v>
      </c>
      <c r="AB26" s="116">
        <v>2</v>
      </c>
      <c r="AC26" s="116">
        <v>3</v>
      </c>
      <c r="AD26" s="116">
        <v>2</v>
      </c>
      <c r="AE26" s="116">
        <v>3</v>
      </c>
      <c r="AF26" s="116">
        <v>2</v>
      </c>
      <c r="AG26" s="116">
        <v>3</v>
      </c>
      <c r="AH26" s="116">
        <v>2</v>
      </c>
      <c r="AI26" s="116">
        <v>3</v>
      </c>
      <c r="AJ26" s="116">
        <v>2</v>
      </c>
      <c r="AK26" s="116">
        <v>3</v>
      </c>
      <c r="AL26" s="116">
        <v>3</v>
      </c>
      <c r="AM26" s="116">
        <v>3</v>
      </c>
      <c r="AN26" s="116">
        <v>3</v>
      </c>
      <c r="AO26" s="116">
        <v>3</v>
      </c>
      <c r="AP26" s="116">
        <v>3</v>
      </c>
      <c r="AQ26" s="116">
        <v>3</v>
      </c>
      <c r="AR26" s="116">
        <v>3</v>
      </c>
      <c r="AS26" s="116">
        <v>2</v>
      </c>
      <c r="AT26" s="116" t="s">
        <v>107</v>
      </c>
      <c r="AU26" s="243"/>
      <c r="AV26" s="243"/>
      <c r="AW26" s="75" t="s">
        <v>139</v>
      </c>
      <c r="AX26" s="75" t="s">
        <v>139</v>
      </c>
      <c r="AY26" s="75" t="s">
        <v>139</v>
      </c>
      <c r="AZ26" s="75" t="s">
        <v>139</v>
      </c>
      <c r="BA26" s="135" t="s">
        <v>139</v>
      </c>
      <c r="BB26" s="251" t="s">
        <v>107</v>
      </c>
      <c r="BC26" s="24"/>
      <c r="BD26" s="24"/>
      <c r="BE26" s="24"/>
      <c r="BF26" s="24"/>
      <c r="BG26" s="24"/>
      <c r="BH26" s="24"/>
      <c r="BI26" s="24"/>
      <c r="BJ26" s="22"/>
      <c r="BK26" s="96"/>
      <c r="BL26" s="298">
        <f>SUM(L26:W26,AA26:AT26)</f>
        <v>133</v>
      </c>
    </row>
    <row r="27" spans="1:64" ht="19.5" customHeight="1" thickTop="1">
      <c r="A27" s="466"/>
      <c r="B27" s="481"/>
      <c r="C27" s="472" t="s">
        <v>126</v>
      </c>
      <c r="D27" s="506" t="s">
        <v>118</v>
      </c>
      <c r="E27" s="14" t="s">
        <v>8</v>
      </c>
      <c r="F27" s="165" t="s">
        <v>139</v>
      </c>
      <c r="G27" s="165" t="s">
        <v>139</v>
      </c>
      <c r="H27" s="165" t="s">
        <v>139</v>
      </c>
      <c r="I27" s="165" t="s">
        <v>139</v>
      </c>
      <c r="J27" s="165" t="s">
        <v>139</v>
      </c>
      <c r="K27" s="211"/>
      <c r="L27" s="15">
        <v>4</v>
      </c>
      <c r="M27" s="15">
        <v>10</v>
      </c>
      <c r="N27" s="15">
        <v>10</v>
      </c>
      <c r="O27" s="15">
        <v>10</v>
      </c>
      <c r="P27" s="15">
        <v>10</v>
      </c>
      <c r="Q27" s="15">
        <v>10</v>
      </c>
      <c r="R27" s="15">
        <v>10</v>
      </c>
      <c r="S27" s="15">
        <v>10</v>
      </c>
      <c r="T27" s="15">
        <v>10</v>
      </c>
      <c r="U27" s="15">
        <v>10</v>
      </c>
      <c r="V27" s="15">
        <v>12</v>
      </c>
      <c r="W27" s="15">
        <v>12</v>
      </c>
      <c r="X27" s="18">
        <v>118</v>
      </c>
      <c r="Y27" s="18"/>
      <c r="Z27" s="18"/>
      <c r="AA27" s="14">
        <v>2</v>
      </c>
      <c r="AB27" s="14">
        <v>4</v>
      </c>
      <c r="AC27" s="14">
        <v>2</v>
      </c>
      <c r="AD27" s="14">
        <v>4</v>
      </c>
      <c r="AE27" s="14">
        <v>2</v>
      </c>
      <c r="AF27" s="14">
        <v>4</v>
      </c>
      <c r="AG27" s="14">
        <v>2</v>
      </c>
      <c r="AH27" s="14">
        <v>4</v>
      </c>
      <c r="AI27" s="14">
        <v>2</v>
      </c>
      <c r="AJ27" s="15">
        <v>4</v>
      </c>
      <c r="AK27" s="15">
        <v>2</v>
      </c>
      <c r="AL27" s="15">
        <v>4</v>
      </c>
      <c r="AM27" s="15">
        <v>2</v>
      </c>
      <c r="AN27" s="14">
        <v>4</v>
      </c>
      <c r="AO27" s="15">
        <v>2</v>
      </c>
      <c r="AP27" s="15">
        <v>4</v>
      </c>
      <c r="AQ27" s="78">
        <v>2</v>
      </c>
      <c r="AR27" s="78">
        <v>4</v>
      </c>
      <c r="AS27" s="78">
        <v>2</v>
      </c>
      <c r="AT27" s="218">
        <v>2</v>
      </c>
      <c r="AU27" s="243"/>
      <c r="AV27" s="243"/>
      <c r="AW27" s="75" t="s">
        <v>139</v>
      </c>
      <c r="AX27" s="75" t="s">
        <v>139</v>
      </c>
      <c r="AY27" s="75" t="s">
        <v>139</v>
      </c>
      <c r="AZ27" s="75" t="s">
        <v>140</v>
      </c>
      <c r="BA27" s="135" t="s">
        <v>139</v>
      </c>
      <c r="BB27" s="251" t="s">
        <v>107</v>
      </c>
      <c r="BC27" s="17"/>
      <c r="BD27" s="17"/>
      <c r="BE27" s="17"/>
      <c r="BF27" s="17"/>
      <c r="BG27" s="17"/>
      <c r="BH27" s="17"/>
      <c r="BI27" s="17"/>
      <c r="BJ27" s="18"/>
      <c r="BK27" s="292">
        <f>SUM(L27:W27,AA27:AT27)</f>
        <v>176</v>
      </c>
      <c r="BL27" s="286"/>
    </row>
    <row r="28" spans="1:64" ht="17.25" customHeight="1" thickBot="1">
      <c r="A28" s="466"/>
      <c r="B28" s="481"/>
      <c r="C28" s="474"/>
      <c r="D28" s="507"/>
      <c r="E28" s="21" t="s">
        <v>9</v>
      </c>
      <c r="F28" s="223" t="s">
        <v>139</v>
      </c>
      <c r="G28" s="223" t="s">
        <v>139</v>
      </c>
      <c r="H28" s="223" t="s">
        <v>139</v>
      </c>
      <c r="I28" s="223" t="s">
        <v>139</v>
      </c>
      <c r="J28" s="223" t="s">
        <v>139</v>
      </c>
      <c r="K28" s="224"/>
      <c r="L28" s="233">
        <v>2</v>
      </c>
      <c r="M28" s="117">
        <v>5</v>
      </c>
      <c r="N28" s="117">
        <v>5</v>
      </c>
      <c r="O28" s="117">
        <v>5</v>
      </c>
      <c r="P28" s="117">
        <v>5</v>
      </c>
      <c r="Q28" s="117">
        <v>5</v>
      </c>
      <c r="R28" s="117">
        <v>5</v>
      </c>
      <c r="S28" s="117">
        <v>5</v>
      </c>
      <c r="T28" s="117">
        <v>5</v>
      </c>
      <c r="U28" s="117">
        <v>5</v>
      </c>
      <c r="V28" s="117">
        <v>6</v>
      </c>
      <c r="W28" s="117">
        <v>6</v>
      </c>
      <c r="X28" s="22"/>
      <c r="Y28" s="22"/>
      <c r="Z28" s="22"/>
      <c r="AA28" s="116">
        <v>1</v>
      </c>
      <c r="AB28" s="116">
        <v>2</v>
      </c>
      <c r="AC28" s="116">
        <v>1</v>
      </c>
      <c r="AD28" s="116">
        <v>2</v>
      </c>
      <c r="AE28" s="116">
        <v>1</v>
      </c>
      <c r="AF28" s="116">
        <v>2</v>
      </c>
      <c r="AG28" s="116">
        <v>1</v>
      </c>
      <c r="AH28" s="116">
        <v>2</v>
      </c>
      <c r="AI28" s="116">
        <v>1</v>
      </c>
      <c r="AJ28" s="116">
        <v>2</v>
      </c>
      <c r="AK28" s="116">
        <v>1</v>
      </c>
      <c r="AL28" s="116">
        <v>2</v>
      </c>
      <c r="AM28" s="116">
        <v>1</v>
      </c>
      <c r="AN28" s="116">
        <v>2</v>
      </c>
      <c r="AO28" s="116">
        <v>1</v>
      </c>
      <c r="AP28" s="116">
        <v>2</v>
      </c>
      <c r="AQ28" s="116">
        <v>1</v>
      </c>
      <c r="AR28" s="116">
        <v>2</v>
      </c>
      <c r="AS28" s="116">
        <v>1</v>
      </c>
      <c r="AT28" s="116">
        <v>1</v>
      </c>
      <c r="AU28" s="243"/>
      <c r="AV28" s="243"/>
      <c r="AW28" s="75" t="s">
        <v>139</v>
      </c>
      <c r="AX28" s="75" t="s">
        <v>139</v>
      </c>
      <c r="AY28" s="75" t="s">
        <v>139</v>
      </c>
      <c r="AZ28" s="75" t="s">
        <v>139</v>
      </c>
      <c r="BA28" s="135" t="s">
        <v>139</v>
      </c>
      <c r="BB28" s="251" t="s">
        <v>107</v>
      </c>
      <c r="BC28" s="24"/>
      <c r="BD28" s="24"/>
      <c r="BE28" s="24"/>
      <c r="BF28" s="24"/>
      <c r="BG28" s="24"/>
      <c r="BH28" s="24"/>
      <c r="BI28" s="24"/>
      <c r="BJ28" s="22"/>
      <c r="BK28" s="96"/>
      <c r="BL28" s="298">
        <f>SUM(L28:W28,AA28:AT28)</f>
        <v>88</v>
      </c>
    </row>
    <row r="29" spans="1:64">
      <c r="A29" s="466"/>
      <c r="B29" s="481"/>
      <c r="C29" s="510" t="s">
        <v>90</v>
      </c>
      <c r="D29" s="512" t="s">
        <v>137</v>
      </c>
      <c r="E29" s="129" t="s">
        <v>8</v>
      </c>
      <c r="F29" s="222" t="s">
        <v>139</v>
      </c>
      <c r="G29" s="222" t="s">
        <v>139</v>
      </c>
      <c r="H29" s="222" t="s">
        <v>139</v>
      </c>
      <c r="I29" s="222" t="s">
        <v>139</v>
      </c>
      <c r="J29" s="222" t="s">
        <v>139</v>
      </c>
      <c r="K29" s="211"/>
      <c r="L29" s="220">
        <v>4</v>
      </c>
      <c r="M29" s="128">
        <f>SUM(M31,M33)</f>
        <v>8</v>
      </c>
      <c r="N29" s="128">
        <f t="shared" ref="N29:V29" si="16">SUM(N31,N33)</f>
        <v>8</v>
      </c>
      <c r="O29" s="128">
        <f t="shared" si="16"/>
        <v>8</v>
      </c>
      <c r="P29" s="128">
        <f t="shared" si="16"/>
        <v>8</v>
      </c>
      <c r="Q29" s="128">
        <f t="shared" si="16"/>
        <v>8</v>
      </c>
      <c r="R29" s="128">
        <f>R31</f>
        <v>8</v>
      </c>
      <c r="S29" s="128">
        <f>SUM(S31)</f>
        <v>8</v>
      </c>
      <c r="T29" s="128">
        <f>SUM(T31)</f>
        <v>8</v>
      </c>
      <c r="U29" s="128">
        <f t="shared" si="16"/>
        <v>8</v>
      </c>
      <c r="V29" s="128">
        <f t="shared" si="16"/>
        <v>4</v>
      </c>
      <c r="W29" s="128">
        <f>SUM(W31)</f>
        <v>6</v>
      </c>
      <c r="X29" s="18"/>
      <c r="Y29" s="18"/>
      <c r="Z29" s="18"/>
      <c r="AA29" s="129">
        <f>SUM(AA31,AA33)</f>
        <v>6</v>
      </c>
      <c r="AB29" s="129">
        <f t="shared" ref="AB29:AT29" si="17">SUM(AB31,AB33)</f>
        <v>6</v>
      </c>
      <c r="AC29" s="129">
        <f t="shared" si="17"/>
        <v>6</v>
      </c>
      <c r="AD29" s="129">
        <f t="shared" si="17"/>
        <v>6</v>
      </c>
      <c r="AE29" s="129">
        <f t="shared" si="17"/>
        <v>6</v>
      </c>
      <c r="AF29" s="129">
        <f t="shared" si="17"/>
        <v>6</v>
      </c>
      <c r="AG29" s="129">
        <f t="shared" si="17"/>
        <v>6</v>
      </c>
      <c r="AH29" s="129">
        <f t="shared" si="17"/>
        <v>6</v>
      </c>
      <c r="AI29" s="129">
        <f t="shared" si="17"/>
        <v>6</v>
      </c>
      <c r="AJ29" s="129">
        <f t="shared" si="17"/>
        <v>6</v>
      </c>
      <c r="AK29" s="129">
        <f t="shared" si="17"/>
        <v>6</v>
      </c>
      <c r="AL29" s="129">
        <f t="shared" si="17"/>
        <v>6</v>
      </c>
      <c r="AM29" s="129">
        <f t="shared" si="17"/>
        <v>6</v>
      </c>
      <c r="AN29" s="129">
        <f t="shared" si="17"/>
        <v>6</v>
      </c>
      <c r="AO29" s="129">
        <f t="shared" si="17"/>
        <v>6</v>
      </c>
      <c r="AP29" s="129">
        <f t="shared" si="17"/>
        <v>6</v>
      </c>
      <c r="AQ29" s="129">
        <f t="shared" si="17"/>
        <v>6</v>
      </c>
      <c r="AR29" s="129">
        <f t="shared" si="17"/>
        <v>6</v>
      </c>
      <c r="AS29" s="129">
        <f t="shared" si="17"/>
        <v>8</v>
      </c>
      <c r="AT29" s="134">
        <f t="shared" si="17"/>
        <v>4</v>
      </c>
      <c r="AU29" s="250"/>
      <c r="AV29" s="250"/>
      <c r="AW29" s="75" t="s">
        <v>139</v>
      </c>
      <c r="AX29" s="75" t="s">
        <v>139</v>
      </c>
      <c r="AY29" s="75" t="s">
        <v>139</v>
      </c>
      <c r="AZ29" s="75" t="s">
        <v>139</v>
      </c>
      <c r="BA29" s="135" t="s">
        <v>139</v>
      </c>
      <c r="BB29" s="251" t="s">
        <v>107</v>
      </c>
      <c r="BC29" s="17"/>
      <c r="BD29" s="17"/>
      <c r="BE29" s="17"/>
      <c r="BF29" s="17"/>
      <c r="BG29" s="17"/>
      <c r="BH29" s="17"/>
      <c r="BI29" s="17"/>
      <c r="BJ29" s="18"/>
      <c r="BK29" s="118">
        <f>SUM(L29:W29,AA29:AT29)</f>
        <v>206</v>
      </c>
      <c r="BL29" s="291"/>
    </row>
    <row r="30" spans="1:64" ht="72.75" customHeight="1" thickBot="1">
      <c r="A30" s="466"/>
      <c r="B30" s="481"/>
      <c r="C30" s="511"/>
      <c r="D30" s="513"/>
      <c r="E30" s="131" t="s">
        <v>9</v>
      </c>
      <c r="F30" s="165" t="s">
        <v>139</v>
      </c>
      <c r="G30" s="165" t="s">
        <v>139</v>
      </c>
      <c r="H30" s="165" t="s">
        <v>139</v>
      </c>
      <c r="I30" s="165" t="s">
        <v>139</v>
      </c>
      <c r="J30" s="165" t="s">
        <v>139</v>
      </c>
      <c r="K30" s="211"/>
      <c r="L30" s="221">
        <v>2</v>
      </c>
      <c r="M30" s="126">
        <f>SUM(M32,M34)</f>
        <v>4</v>
      </c>
      <c r="N30" s="126">
        <f t="shared" ref="N30:W30" si="18">SUM(N32,N34)</f>
        <v>4</v>
      </c>
      <c r="O30" s="126">
        <f t="shared" si="18"/>
        <v>4</v>
      </c>
      <c r="P30" s="126">
        <f t="shared" si="18"/>
        <v>4</v>
      </c>
      <c r="Q30" s="127">
        <v>4</v>
      </c>
      <c r="R30" s="126">
        <f t="shared" si="18"/>
        <v>4</v>
      </c>
      <c r="S30" s="126">
        <v>4</v>
      </c>
      <c r="T30" s="126">
        <v>4</v>
      </c>
      <c r="U30" s="126">
        <v>4</v>
      </c>
      <c r="V30" s="127">
        <f t="shared" si="18"/>
        <v>2</v>
      </c>
      <c r="W30" s="127">
        <f t="shared" si="18"/>
        <v>2</v>
      </c>
      <c r="X30" s="101"/>
      <c r="Y30" s="101"/>
      <c r="Z30" s="101"/>
      <c r="AA30" s="127">
        <f>SUM(AA32,AA34)</f>
        <v>3</v>
      </c>
      <c r="AB30" s="127">
        <f t="shared" ref="AB30:AT30" si="19">SUM(AB32,AB34)</f>
        <v>3</v>
      </c>
      <c r="AC30" s="127">
        <f t="shared" si="19"/>
        <v>3</v>
      </c>
      <c r="AD30" s="127">
        <f t="shared" si="19"/>
        <v>3</v>
      </c>
      <c r="AE30" s="127">
        <f t="shared" si="19"/>
        <v>3</v>
      </c>
      <c r="AF30" s="127">
        <f t="shared" si="19"/>
        <v>3</v>
      </c>
      <c r="AG30" s="127">
        <f t="shared" si="19"/>
        <v>3</v>
      </c>
      <c r="AH30" s="127">
        <f t="shared" si="19"/>
        <v>3</v>
      </c>
      <c r="AI30" s="127">
        <f t="shared" si="19"/>
        <v>3</v>
      </c>
      <c r="AJ30" s="127">
        <f t="shared" si="19"/>
        <v>3</v>
      </c>
      <c r="AK30" s="127">
        <f t="shared" si="19"/>
        <v>3</v>
      </c>
      <c r="AL30" s="127">
        <f t="shared" si="19"/>
        <v>3</v>
      </c>
      <c r="AM30" s="127">
        <f t="shared" si="19"/>
        <v>3</v>
      </c>
      <c r="AN30" s="127">
        <f t="shared" si="19"/>
        <v>3</v>
      </c>
      <c r="AO30" s="127">
        <f t="shared" si="19"/>
        <v>4</v>
      </c>
      <c r="AP30" s="127">
        <f t="shared" si="19"/>
        <v>4</v>
      </c>
      <c r="AQ30" s="127">
        <f t="shared" si="19"/>
        <v>4</v>
      </c>
      <c r="AR30" s="127">
        <f t="shared" si="19"/>
        <v>4</v>
      </c>
      <c r="AS30" s="127">
        <f t="shared" si="19"/>
        <v>5</v>
      </c>
      <c r="AT30" s="127">
        <f t="shared" si="19"/>
        <v>2</v>
      </c>
      <c r="AU30" s="245"/>
      <c r="AV30" s="245"/>
      <c r="AW30" s="75" t="s">
        <v>139</v>
      </c>
      <c r="AX30" s="75" t="s">
        <v>139</v>
      </c>
      <c r="AY30" s="75" t="s">
        <v>139</v>
      </c>
      <c r="AZ30" s="75" t="s">
        <v>139</v>
      </c>
      <c r="BA30" s="135" t="s">
        <v>139</v>
      </c>
      <c r="BB30" s="251" t="s">
        <v>107</v>
      </c>
      <c r="BC30" s="108"/>
      <c r="BD30" s="108"/>
      <c r="BE30" s="108"/>
      <c r="BF30" s="108"/>
      <c r="BG30" s="108"/>
      <c r="BH30" s="108"/>
      <c r="BI30" s="108"/>
      <c r="BJ30" s="9"/>
      <c r="BK30" s="301"/>
      <c r="BL30" s="302">
        <f>SUM(L30:W30,AA30:AT30)</f>
        <v>107</v>
      </c>
    </row>
    <row r="31" spans="1:64" ht="14.25" customHeight="1" thickBot="1">
      <c r="A31" s="466"/>
      <c r="B31" s="481"/>
      <c r="C31" s="486" t="s">
        <v>119</v>
      </c>
      <c r="D31" s="502" t="s">
        <v>121</v>
      </c>
      <c r="E31" s="14" t="s">
        <v>8</v>
      </c>
      <c r="F31" s="165" t="s">
        <v>139</v>
      </c>
      <c r="G31" s="165" t="s">
        <v>139</v>
      </c>
      <c r="H31" s="165" t="s">
        <v>139</v>
      </c>
      <c r="I31" s="165" t="s">
        <v>139</v>
      </c>
      <c r="J31" s="165" t="s">
        <v>139</v>
      </c>
      <c r="K31" s="211"/>
      <c r="L31" s="218">
        <v>4</v>
      </c>
      <c r="M31" s="110">
        <v>8</v>
      </c>
      <c r="N31" s="98">
        <v>8</v>
      </c>
      <c r="O31" s="98">
        <v>8</v>
      </c>
      <c r="P31" s="98">
        <v>8</v>
      </c>
      <c r="Q31" s="98">
        <v>8</v>
      </c>
      <c r="R31" s="98">
        <v>8</v>
      </c>
      <c r="S31" s="98">
        <v>8</v>
      </c>
      <c r="T31" s="98">
        <v>8</v>
      </c>
      <c r="U31" s="98">
        <v>8</v>
      </c>
      <c r="V31" s="113">
        <v>4</v>
      </c>
      <c r="W31" s="60">
        <v>6</v>
      </c>
      <c r="X31" s="214">
        <v>86</v>
      </c>
      <c r="Y31" s="8"/>
      <c r="Z31" s="8"/>
      <c r="AA31" s="59">
        <v>2</v>
      </c>
      <c r="AB31" s="59">
        <v>4</v>
      </c>
      <c r="AC31" s="59">
        <v>2</v>
      </c>
      <c r="AD31" s="59">
        <v>4</v>
      </c>
      <c r="AE31" s="98">
        <v>2</v>
      </c>
      <c r="AF31" s="98">
        <v>4</v>
      </c>
      <c r="AG31" s="98">
        <v>2</v>
      </c>
      <c r="AH31" s="98">
        <v>4</v>
      </c>
      <c r="AI31" s="98">
        <v>2</v>
      </c>
      <c r="AJ31" s="110">
        <v>4</v>
      </c>
      <c r="AK31" s="110">
        <v>2</v>
      </c>
      <c r="AL31" s="110">
        <v>4</v>
      </c>
      <c r="AM31" s="110">
        <v>2</v>
      </c>
      <c r="AN31" s="98">
        <v>4</v>
      </c>
      <c r="AO31" s="110">
        <v>2</v>
      </c>
      <c r="AP31" s="110">
        <v>4</v>
      </c>
      <c r="AQ31" s="111">
        <v>2</v>
      </c>
      <c r="AR31" s="78">
        <v>4</v>
      </c>
      <c r="AS31" s="78">
        <v>4</v>
      </c>
      <c r="AT31" s="218">
        <v>2</v>
      </c>
      <c r="AU31" s="243"/>
      <c r="AV31" s="243"/>
      <c r="AW31" s="75" t="s">
        <v>139</v>
      </c>
      <c r="AX31" s="75" t="s">
        <v>139</v>
      </c>
      <c r="AY31" s="75" t="s">
        <v>139</v>
      </c>
      <c r="AZ31" s="75" t="s">
        <v>139</v>
      </c>
      <c r="BA31" s="135" t="s">
        <v>139</v>
      </c>
      <c r="BB31" s="251" t="s">
        <v>107</v>
      </c>
      <c r="BC31" s="94"/>
      <c r="BD31" s="94"/>
      <c r="BE31" s="94"/>
      <c r="BF31" s="94"/>
      <c r="BG31" s="94"/>
      <c r="BH31" s="94"/>
      <c r="BI31" s="94"/>
      <c r="BJ31" s="8"/>
      <c r="BK31" s="110">
        <f>SUM(L31:W31,AA31:AT31)</f>
        <v>146</v>
      </c>
      <c r="BL31" s="294"/>
    </row>
    <row r="32" spans="1:64" ht="40.5" customHeight="1" thickBot="1">
      <c r="A32" s="466"/>
      <c r="B32" s="481"/>
      <c r="C32" s="487"/>
      <c r="D32" s="503"/>
      <c r="E32" s="21" t="s">
        <v>9</v>
      </c>
      <c r="F32" s="223" t="s">
        <v>139</v>
      </c>
      <c r="G32" s="223" t="s">
        <v>139</v>
      </c>
      <c r="H32" s="223" t="s">
        <v>139</v>
      </c>
      <c r="I32" s="223" t="s">
        <v>139</v>
      </c>
      <c r="J32" s="223" t="s">
        <v>139</v>
      </c>
      <c r="K32" s="224"/>
      <c r="L32" s="225">
        <v>2</v>
      </c>
      <c r="M32" s="117">
        <v>4</v>
      </c>
      <c r="N32" s="117">
        <v>4</v>
      </c>
      <c r="O32" s="117">
        <v>4</v>
      </c>
      <c r="P32" s="117">
        <v>4</v>
      </c>
      <c r="Q32" s="117">
        <v>4</v>
      </c>
      <c r="R32" s="117">
        <v>4</v>
      </c>
      <c r="S32" s="117">
        <v>4</v>
      </c>
      <c r="T32" s="117">
        <v>4</v>
      </c>
      <c r="U32" s="117">
        <v>4</v>
      </c>
      <c r="V32" s="117">
        <v>2</v>
      </c>
      <c r="W32" s="117">
        <v>2</v>
      </c>
      <c r="X32" s="8" t="s">
        <v>107</v>
      </c>
      <c r="Y32" s="8"/>
      <c r="Z32" s="8"/>
      <c r="AA32" s="117">
        <v>1</v>
      </c>
      <c r="AB32" s="117">
        <v>2</v>
      </c>
      <c r="AC32" s="117">
        <v>1</v>
      </c>
      <c r="AD32" s="117">
        <v>2</v>
      </c>
      <c r="AE32" s="117">
        <v>1</v>
      </c>
      <c r="AF32" s="117">
        <v>2</v>
      </c>
      <c r="AG32" s="117">
        <v>1</v>
      </c>
      <c r="AH32" s="117">
        <v>2</v>
      </c>
      <c r="AI32" s="117">
        <v>1</v>
      </c>
      <c r="AJ32" s="117">
        <v>2</v>
      </c>
      <c r="AK32" s="117">
        <v>1</v>
      </c>
      <c r="AL32" s="117">
        <v>2</v>
      </c>
      <c r="AM32" s="117">
        <v>1</v>
      </c>
      <c r="AN32" s="117">
        <v>2</v>
      </c>
      <c r="AO32" s="117">
        <v>2</v>
      </c>
      <c r="AP32" s="117">
        <v>3</v>
      </c>
      <c r="AQ32" s="117">
        <v>2</v>
      </c>
      <c r="AR32" s="117">
        <v>3</v>
      </c>
      <c r="AS32" s="117">
        <v>3</v>
      </c>
      <c r="AT32" s="117">
        <v>1</v>
      </c>
      <c r="AU32" s="243"/>
      <c r="AV32" s="243"/>
      <c r="AW32" s="75" t="s">
        <v>139</v>
      </c>
      <c r="AX32" s="75" t="s">
        <v>139</v>
      </c>
      <c r="AY32" s="75" t="s">
        <v>139</v>
      </c>
      <c r="AZ32" s="75" t="s">
        <v>139</v>
      </c>
      <c r="BA32" s="135" t="s">
        <v>139</v>
      </c>
      <c r="BB32" s="251" t="s">
        <v>107</v>
      </c>
      <c r="BC32" s="94"/>
      <c r="BD32" s="94"/>
      <c r="BE32" s="94"/>
      <c r="BF32" s="94"/>
      <c r="BG32" s="94"/>
      <c r="BH32" s="94"/>
      <c r="BI32" s="94"/>
      <c r="BJ32" s="8"/>
      <c r="BK32" s="295"/>
      <c r="BL32" s="297">
        <f>SUM(L32:W32,AA32:AT32)</f>
        <v>77</v>
      </c>
    </row>
    <row r="33" spans="1:64" ht="12.75" customHeight="1">
      <c r="A33" s="466"/>
      <c r="B33" s="481"/>
      <c r="C33" s="472" t="s">
        <v>124</v>
      </c>
      <c r="D33" s="506" t="s">
        <v>120</v>
      </c>
      <c r="E33" s="14" t="s">
        <v>8</v>
      </c>
      <c r="F33" s="222" t="s">
        <v>139</v>
      </c>
      <c r="G33" s="222" t="s">
        <v>139</v>
      </c>
      <c r="H33" s="222" t="s">
        <v>139</v>
      </c>
      <c r="I33" s="222" t="s">
        <v>139</v>
      </c>
      <c r="J33" s="222" t="s">
        <v>139</v>
      </c>
      <c r="K33" s="211"/>
      <c r="L33" s="207"/>
      <c r="M33" s="60"/>
      <c r="N33" s="59"/>
      <c r="O33" s="59"/>
      <c r="P33" s="14"/>
      <c r="Q33" s="59"/>
      <c r="R33" s="59"/>
      <c r="S33" s="59"/>
      <c r="T33" s="59"/>
      <c r="U33" s="59"/>
      <c r="V33" s="59"/>
      <c r="W33" s="59"/>
      <c r="X33" s="11"/>
      <c r="Y33" s="11"/>
      <c r="Z33" s="11"/>
      <c r="AA33" s="59">
        <v>4</v>
      </c>
      <c r="AB33" s="59">
        <v>2</v>
      </c>
      <c r="AC33" s="59">
        <v>4</v>
      </c>
      <c r="AD33" s="59">
        <v>2</v>
      </c>
      <c r="AE33" s="59">
        <v>4</v>
      </c>
      <c r="AF33" s="59">
        <v>2</v>
      </c>
      <c r="AG33" s="59">
        <v>4</v>
      </c>
      <c r="AH33" s="59">
        <v>2</v>
      </c>
      <c r="AI33" s="59">
        <v>4</v>
      </c>
      <c r="AJ33" s="60">
        <v>2</v>
      </c>
      <c r="AK33" s="60">
        <v>4</v>
      </c>
      <c r="AL33" s="60">
        <v>2</v>
      </c>
      <c r="AM33" s="60">
        <v>4</v>
      </c>
      <c r="AN33" s="59">
        <v>2</v>
      </c>
      <c r="AO33" s="60">
        <v>4</v>
      </c>
      <c r="AP33" s="60">
        <v>2</v>
      </c>
      <c r="AQ33" s="109">
        <v>4</v>
      </c>
      <c r="AR33" s="110">
        <v>2</v>
      </c>
      <c r="AS33" s="110">
        <v>4</v>
      </c>
      <c r="AT33" s="218">
        <v>2</v>
      </c>
      <c r="AU33" s="243"/>
      <c r="AV33" s="243"/>
      <c r="AW33" s="75" t="s">
        <v>139</v>
      </c>
      <c r="AX33" s="75" t="s">
        <v>139</v>
      </c>
      <c r="AY33" s="75" t="s">
        <v>139</v>
      </c>
      <c r="AZ33" s="75" t="s">
        <v>139</v>
      </c>
      <c r="BA33" s="135" t="s">
        <v>139</v>
      </c>
      <c r="BB33" s="251" t="s">
        <v>107</v>
      </c>
      <c r="BC33" s="10"/>
      <c r="BD33" s="10"/>
      <c r="BE33" s="10"/>
      <c r="BF33" s="10"/>
      <c r="BG33" s="10"/>
      <c r="BH33" s="10"/>
      <c r="BI33" s="10"/>
      <c r="BJ33" s="11"/>
      <c r="BK33" s="110">
        <f>SUM(L33:W33,AA33:AT33)</f>
        <v>60</v>
      </c>
      <c r="BL33" s="288"/>
    </row>
    <row r="34" spans="1:64" ht="14.25" thickBot="1">
      <c r="A34" s="466"/>
      <c r="B34" s="481"/>
      <c r="C34" s="474"/>
      <c r="D34" s="507"/>
      <c r="E34" s="21" t="s">
        <v>9</v>
      </c>
      <c r="F34" s="223" t="s">
        <v>139</v>
      </c>
      <c r="G34" s="223" t="s">
        <v>139</v>
      </c>
      <c r="H34" s="223" t="s">
        <v>139</v>
      </c>
      <c r="I34" s="223" t="s">
        <v>139</v>
      </c>
      <c r="J34" s="223" t="s">
        <v>139</v>
      </c>
      <c r="K34" s="224"/>
      <c r="L34" s="225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22"/>
      <c r="Y34" s="22"/>
      <c r="Z34" s="22"/>
      <c r="AA34" s="116">
        <v>2</v>
      </c>
      <c r="AB34" s="116">
        <v>1</v>
      </c>
      <c r="AC34" s="116">
        <v>2</v>
      </c>
      <c r="AD34" s="116">
        <v>1</v>
      </c>
      <c r="AE34" s="116">
        <v>2</v>
      </c>
      <c r="AF34" s="116">
        <v>1</v>
      </c>
      <c r="AG34" s="116">
        <v>2</v>
      </c>
      <c r="AH34" s="116">
        <v>1</v>
      </c>
      <c r="AI34" s="116">
        <v>2</v>
      </c>
      <c r="AJ34" s="116">
        <v>1</v>
      </c>
      <c r="AK34" s="116">
        <v>2</v>
      </c>
      <c r="AL34" s="116">
        <v>1</v>
      </c>
      <c r="AM34" s="116">
        <v>2</v>
      </c>
      <c r="AN34" s="116">
        <v>1</v>
      </c>
      <c r="AO34" s="116">
        <v>2</v>
      </c>
      <c r="AP34" s="116">
        <v>1</v>
      </c>
      <c r="AQ34" s="116">
        <v>2</v>
      </c>
      <c r="AR34" s="116">
        <v>1</v>
      </c>
      <c r="AS34" s="116">
        <v>2</v>
      </c>
      <c r="AT34" s="116">
        <v>1</v>
      </c>
      <c r="AU34" s="243"/>
      <c r="AV34" s="243"/>
      <c r="AW34" s="75" t="s">
        <v>139</v>
      </c>
      <c r="AX34" s="75" t="s">
        <v>139</v>
      </c>
      <c r="AY34" s="75" t="s">
        <v>139</v>
      </c>
      <c r="AZ34" s="75" t="s">
        <v>139</v>
      </c>
      <c r="BA34" s="135" t="s">
        <v>139</v>
      </c>
      <c r="BB34" s="251" t="s">
        <v>107</v>
      </c>
      <c r="BC34" s="24"/>
      <c r="BD34" s="24"/>
      <c r="BE34" s="24"/>
      <c r="BF34" s="24"/>
      <c r="BG34" s="24"/>
      <c r="BH34" s="24"/>
      <c r="BI34" s="24"/>
      <c r="BJ34" s="22"/>
      <c r="BK34" s="96"/>
      <c r="BL34" s="296">
        <f>SUM(AA34:AT34)</f>
        <v>30</v>
      </c>
    </row>
    <row r="35" spans="1:64">
      <c r="A35" s="466"/>
      <c r="B35" s="481"/>
      <c r="C35" s="510" t="s">
        <v>92</v>
      </c>
      <c r="D35" s="512" t="s">
        <v>205</v>
      </c>
      <c r="E35" s="129" t="s">
        <v>8</v>
      </c>
      <c r="F35" s="222" t="s">
        <v>139</v>
      </c>
      <c r="G35" s="222" t="s">
        <v>139</v>
      </c>
      <c r="H35" s="222" t="s">
        <v>139</v>
      </c>
      <c r="I35" s="222" t="s">
        <v>139</v>
      </c>
      <c r="J35" s="222" t="s">
        <v>139</v>
      </c>
      <c r="K35" s="211"/>
      <c r="L35" s="220"/>
      <c r="M35" s="220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8"/>
      <c r="Y35" s="18"/>
      <c r="Z35" s="18"/>
      <c r="AA35" s="129">
        <f t="shared" ref="AA35:AT35" si="20">SUM(AA37)</f>
        <v>8</v>
      </c>
      <c r="AB35" s="129">
        <f t="shared" si="20"/>
        <v>8</v>
      </c>
      <c r="AC35" s="129">
        <f t="shared" si="20"/>
        <v>8</v>
      </c>
      <c r="AD35" s="129">
        <f t="shared" si="20"/>
        <v>8</v>
      </c>
      <c r="AE35" s="129">
        <f t="shared" si="20"/>
        <v>8</v>
      </c>
      <c r="AF35" s="129">
        <f t="shared" si="20"/>
        <v>8</v>
      </c>
      <c r="AG35" s="129">
        <f t="shared" si="20"/>
        <v>8</v>
      </c>
      <c r="AH35" s="129">
        <f t="shared" si="20"/>
        <v>8</v>
      </c>
      <c r="AI35" s="129">
        <f t="shared" si="20"/>
        <v>8</v>
      </c>
      <c r="AJ35" s="129">
        <f t="shared" si="20"/>
        <v>8</v>
      </c>
      <c r="AK35" s="129">
        <f t="shared" si="20"/>
        <v>8</v>
      </c>
      <c r="AL35" s="129">
        <f t="shared" si="20"/>
        <v>6</v>
      </c>
      <c r="AM35" s="129">
        <f t="shared" si="20"/>
        <v>8</v>
      </c>
      <c r="AN35" s="129">
        <f t="shared" si="20"/>
        <v>6</v>
      </c>
      <c r="AO35" s="129">
        <f t="shared" si="20"/>
        <v>10</v>
      </c>
      <c r="AP35" s="129">
        <f t="shared" si="20"/>
        <v>10</v>
      </c>
      <c r="AQ35" s="129">
        <f t="shared" si="20"/>
        <v>14</v>
      </c>
      <c r="AR35" s="129">
        <f t="shared" si="20"/>
        <v>12</v>
      </c>
      <c r="AS35" s="129">
        <f t="shared" si="20"/>
        <v>14</v>
      </c>
      <c r="AT35" s="134">
        <f t="shared" si="20"/>
        <v>6</v>
      </c>
      <c r="AU35" s="250"/>
      <c r="AV35" s="250"/>
      <c r="AW35" s="75" t="s">
        <v>139</v>
      </c>
      <c r="AX35" s="75" t="s">
        <v>139</v>
      </c>
      <c r="AY35" s="75" t="s">
        <v>139</v>
      </c>
      <c r="AZ35" s="75" t="s">
        <v>139</v>
      </c>
      <c r="BA35" s="135" t="s">
        <v>139</v>
      </c>
      <c r="BB35" s="251" t="s">
        <v>107</v>
      </c>
      <c r="BC35" s="17"/>
      <c r="BD35" s="17"/>
      <c r="BE35" s="17"/>
      <c r="BF35" s="17"/>
      <c r="BG35" s="17"/>
      <c r="BH35" s="17"/>
      <c r="BI35" s="17"/>
      <c r="BJ35" s="18"/>
      <c r="BK35" s="118">
        <f>SUM(AA35:AT35)</f>
        <v>174</v>
      </c>
      <c r="BL35" s="291"/>
    </row>
    <row r="36" spans="1:64" ht="84" customHeight="1" thickBot="1">
      <c r="A36" s="466"/>
      <c r="B36" s="481"/>
      <c r="C36" s="511"/>
      <c r="D36" s="513"/>
      <c r="E36" s="131" t="s">
        <v>9</v>
      </c>
      <c r="F36" s="223" t="s">
        <v>139</v>
      </c>
      <c r="G36" s="223" t="s">
        <v>139</v>
      </c>
      <c r="H36" s="223" t="s">
        <v>139</v>
      </c>
      <c r="I36" s="223" t="s">
        <v>139</v>
      </c>
      <c r="J36" s="223" t="s">
        <v>139</v>
      </c>
      <c r="K36" s="224"/>
      <c r="L36" s="130"/>
      <c r="M36" s="130"/>
      <c r="N36" s="131"/>
      <c r="O36" s="131"/>
      <c r="P36" s="131"/>
      <c r="Q36" s="137"/>
      <c r="R36" s="131"/>
      <c r="S36" s="131"/>
      <c r="T36" s="131"/>
      <c r="U36" s="131"/>
      <c r="V36" s="131"/>
      <c r="W36" s="132"/>
      <c r="X36" s="112"/>
      <c r="Y36" s="22"/>
      <c r="Z36" s="22"/>
      <c r="AA36" s="132">
        <f t="shared" ref="AA36:AT36" si="21">SUM(AA38)</f>
        <v>4</v>
      </c>
      <c r="AB36" s="132">
        <f t="shared" si="21"/>
        <v>4</v>
      </c>
      <c r="AC36" s="132">
        <f t="shared" si="21"/>
        <v>4</v>
      </c>
      <c r="AD36" s="132">
        <f t="shared" si="21"/>
        <v>4</v>
      </c>
      <c r="AE36" s="132">
        <f t="shared" si="21"/>
        <v>4</v>
      </c>
      <c r="AF36" s="132">
        <f t="shared" si="21"/>
        <v>4</v>
      </c>
      <c r="AG36" s="132">
        <f t="shared" si="21"/>
        <v>4</v>
      </c>
      <c r="AH36" s="132">
        <f t="shared" si="21"/>
        <v>4</v>
      </c>
      <c r="AI36" s="132">
        <f t="shared" si="21"/>
        <v>4</v>
      </c>
      <c r="AJ36" s="132">
        <f t="shared" si="21"/>
        <v>4</v>
      </c>
      <c r="AK36" s="132">
        <f t="shared" si="21"/>
        <v>4</v>
      </c>
      <c r="AL36" s="132">
        <f t="shared" si="21"/>
        <v>3</v>
      </c>
      <c r="AM36" s="132">
        <f t="shared" si="21"/>
        <v>4</v>
      </c>
      <c r="AN36" s="132">
        <f t="shared" si="21"/>
        <v>3</v>
      </c>
      <c r="AO36" s="132">
        <f t="shared" si="21"/>
        <v>5</v>
      </c>
      <c r="AP36" s="132">
        <f t="shared" si="21"/>
        <v>5</v>
      </c>
      <c r="AQ36" s="132">
        <f t="shared" si="21"/>
        <v>7</v>
      </c>
      <c r="AR36" s="132">
        <f t="shared" si="21"/>
        <v>6</v>
      </c>
      <c r="AS36" s="132">
        <f t="shared" si="21"/>
        <v>7</v>
      </c>
      <c r="AT36" s="242">
        <f t="shared" si="21"/>
        <v>3</v>
      </c>
      <c r="AU36" s="250"/>
      <c r="AV36" s="250"/>
      <c r="AW36" s="75" t="s">
        <v>139</v>
      </c>
      <c r="AX36" s="75" t="s">
        <v>139</v>
      </c>
      <c r="AY36" s="75" t="s">
        <v>139</v>
      </c>
      <c r="AZ36" s="75" t="s">
        <v>139</v>
      </c>
      <c r="BA36" s="135" t="s">
        <v>139</v>
      </c>
      <c r="BB36" s="251" t="s">
        <v>107</v>
      </c>
      <c r="BC36" s="24"/>
      <c r="BD36" s="94"/>
      <c r="BE36" s="24"/>
      <c r="BF36" s="24"/>
      <c r="BG36" s="24"/>
      <c r="BH36" s="24"/>
      <c r="BI36" s="24"/>
      <c r="BJ36" s="22"/>
      <c r="BK36" s="119"/>
      <c r="BL36" s="303">
        <f>SUM(AA36:AT36)</f>
        <v>87</v>
      </c>
    </row>
    <row r="37" spans="1:64" ht="12.75" customHeight="1" thickTop="1">
      <c r="A37" s="466"/>
      <c r="B37" s="481"/>
      <c r="C37" s="520" t="s">
        <v>123</v>
      </c>
      <c r="D37" s="506" t="s">
        <v>122</v>
      </c>
      <c r="E37" s="210" t="s">
        <v>8</v>
      </c>
      <c r="F37" s="222" t="s">
        <v>139</v>
      </c>
      <c r="G37" s="222" t="s">
        <v>139</v>
      </c>
      <c r="H37" s="222" t="s">
        <v>139</v>
      </c>
      <c r="I37" s="222" t="s">
        <v>139</v>
      </c>
      <c r="J37" s="222" t="s">
        <v>139</v>
      </c>
      <c r="K37" s="230"/>
      <c r="L37" s="231"/>
      <c r="M37" s="15"/>
      <c r="N37" s="14"/>
      <c r="O37" s="14"/>
      <c r="P37" s="14"/>
      <c r="Q37" s="14"/>
      <c r="R37" s="14"/>
      <c r="S37" s="14"/>
      <c r="T37" s="14"/>
      <c r="U37" s="14"/>
      <c r="V37" s="14"/>
      <c r="W37" s="59"/>
      <c r="X37" s="18"/>
      <c r="Y37" s="18"/>
      <c r="Z37" s="18"/>
      <c r="AA37" s="14">
        <v>8</v>
      </c>
      <c r="AB37" s="14">
        <v>8</v>
      </c>
      <c r="AC37" s="14">
        <v>8</v>
      </c>
      <c r="AD37" s="14">
        <v>8</v>
      </c>
      <c r="AE37" s="14">
        <v>8</v>
      </c>
      <c r="AF37" s="14">
        <v>8</v>
      </c>
      <c r="AG37" s="14">
        <v>8</v>
      </c>
      <c r="AH37" s="14">
        <v>8</v>
      </c>
      <c r="AI37" s="14">
        <v>8</v>
      </c>
      <c r="AJ37" s="15">
        <v>8</v>
      </c>
      <c r="AK37" s="15">
        <v>8</v>
      </c>
      <c r="AL37" s="15">
        <v>6</v>
      </c>
      <c r="AM37" s="15">
        <v>8</v>
      </c>
      <c r="AN37" s="14">
        <v>6</v>
      </c>
      <c r="AO37" s="15">
        <v>10</v>
      </c>
      <c r="AP37" s="15">
        <v>10</v>
      </c>
      <c r="AQ37" s="78">
        <v>14</v>
      </c>
      <c r="AR37" s="78">
        <v>12</v>
      </c>
      <c r="AS37" s="78">
        <v>14</v>
      </c>
      <c r="AT37" s="218">
        <v>6</v>
      </c>
      <c r="AU37" s="243"/>
      <c r="AV37" s="243"/>
      <c r="AW37" s="75" t="s">
        <v>139</v>
      </c>
      <c r="AX37" s="75" t="s">
        <v>139</v>
      </c>
      <c r="AY37" s="75" t="s">
        <v>139</v>
      </c>
      <c r="AZ37" s="75" t="s">
        <v>139</v>
      </c>
      <c r="BA37" s="135" t="s">
        <v>139</v>
      </c>
      <c r="BB37" s="251" t="s">
        <v>107</v>
      </c>
      <c r="BC37" s="17"/>
      <c r="BD37" s="10"/>
      <c r="BE37" s="17"/>
      <c r="BF37" s="17"/>
      <c r="BG37" s="17"/>
      <c r="BH37" s="17"/>
      <c r="BI37" s="17"/>
      <c r="BJ37" s="18"/>
      <c r="BK37" s="292">
        <f>SUM(AA37:AT37)</f>
        <v>174</v>
      </c>
      <c r="BL37" s="286"/>
    </row>
    <row r="38" spans="1:64" ht="72.75" customHeight="1" thickBot="1">
      <c r="A38" s="466"/>
      <c r="B38" s="481"/>
      <c r="C38" s="521"/>
      <c r="D38" s="507"/>
      <c r="E38" s="21" t="s">
        <v>9</v>
      </c>
      <c r="F38" s="165" t="s">
        <v>139</v>
      </c>
      <c r="G38" s="165" t="s">
        <v>139</v>
      </c>
      <c r="H38" s="165" t="s">
        <v>139</v>
      </c>
      <c r="I38" s="165" t="s">
        <v>139</v>
      </c>
      <c r="J38" s="165" t="s">
        <v>139</v>
      </c>
      <c r="K38" s="211"/>
      <c r="L38" s="215"/>
      <c r="M38" s="229"/>
      <c r="N38" s="117"/>
      <c r="O38" s="117"/>
      <c r="P38" s="117"/>
      <c r="Q38" s="117"/>
      <c r="R38" s="234"/>
      <c r="S38" s="117"/>
      <c r="T38" s="117"/>
      <c r="U38" s="117"/>
      <c r="V38" s="117"/>
      <c r="W38" s="117"/>
      <c r="X38" s="22"/>
      <c r="Y38" s="22"/>
      <c r="Z38" s="22"/>
      <c r="AA38" s="116">
        <v>4</v>
      </c>
      <c r="AB38" s="116">
        <v>4</v>
      </c>
      <c r="AC38" s="116">
        <v>4</v>
      </c>
      <c r="AD38" s="116">
        <v>4</v>
      </c>
      <c r="AE38" s="116">
        <v>4</v>
      </c>
      <c r="AF38" s="116">
        <v>4</v>
      </c>
      <c r="AG38" s="116">
        <v>4</v>
      </c>
      <c r="AH38" s="116">
        <v>4</v>
      </c>
      <c r="AI38" s="116">
        <v>4</v>
      </c>
      <c r="AJ38" s="116">
        <v>4</v>
      </c>
      <c r="AK38" s="116">
        <v>4</v>
      </c>
      <c r="AL38" s="116">
        <v>3</v>
      </c>
      <c r="AM38" s="116">
        <v>4</v>
      </c>
      <c r="AN38" s="116">
        <v>3</v>
      </c>
      <c r="AO38" s="116">
        <v>5</v>
      </c>
      <c r="AP38" s="116">
        <v>5</v>
      </c>
      <c r="AQ38" s="116">
        <v>7</v>
      </c>
      <c r="AR38" s="116">
        <v>6</v>
      </c>
      <c r="AS38" s="116">
        <v>7</v>
      </c>
      <c r="AT38" s="116">
        <v>3</v>
      </c>
      <c r="AU38" s="243"/>
      <c r="AV38" s="243"/>
      <c r="AW38" s="75" t="s">
        <v>139</v>
      </c>
      <c r="AX38" s="75" t="s">
        <v>139</v>
      </c>
      <c r="AY38" s="75" t="s">
        <v>139</v>
      </c>
      <c r="AZ38" s="75" t="s">
        <v>139</v>
      </c>
      <c r="BA38" s="135" t="s">
        <v>139</v>
      </c>
      <c r="BB38" s="251" t="s">
        <v>107</v>
      </c>
      <c r="BC38" s="24"/>
      <c r="BD38" s="24"/>
      <c r="BE38" s="24"/>
      <c r="BF38" s="24"/>
      <c r="BG38" s="24"/>
      <c r="BH38" s="24"/>
      <c r="BI38" s="24"/>
      <c r="BJ38" s="22"/>
      <c r="BK38" s="295"/>
      <c r="BL38" s="296">
        <f>SUM(AA38:AT38)</f>
        <v>87</v>
      </c>
    </row>
    <row r="39" spans="1:64" ht="12.75" customHeight="1" thickTop="1" thickBot="1">
      <c r="A39" s="466"/>
      <c r="B39" s="481"/>
      <c r="C39" s="522" t="s">
        <v>16</v>
      </c>
      <c r="D39" s="522"/>
      <c r="E39" s="523"/>
      <c r="F39" s="29" t="s">
        <v>107</v>
      </c>
      <c r="G39" s="29" t="s">
        <v>107</v>
      </c>
      <c r="H39" s="29" t="s">
        <v>107</v>
      </c>
      <c r="I39" s="29" t="s">
        <v>107</v>
      </c>
      <c r="J39" s="29" t="s">
        <v>107</v>
      </c>
      <c r="K39" s="29"/>
      <c r="L39" s="29">
        <f t="shared" ref="L39:W39" si="22">SUM(L8,L15,L21)</f>
        <v>18</v>
      </c>
      <c r="M39" s="29">
        <f t="shared" si="22"/>
        <v>36</v>
      </c>
      <c r="N39" s="29">
        <f t="shared" si="22"/>
        <v>36</v>
      </c>
      <c r="O39" s="29">
        <f t="shared" si="22"/>
        <v>36</v>
      </c>
      <c r="P39" s="29">
        <f t="shared" si="22"/>
        <v>36</v>
      </c>
      <c r="Q39" s="29">
        <f t="shared" si="22"/>
        <v>36</v>
      </c>
      <c r="R39" s="29">
        <f t="shared" si="22"/>
        <v>36</v>
      </c>
      <c r="S39" s="29">
        <f t="shared" si="22"/>
        <v>36</v>
      </c>
      <c r="T39" s="29">
        <f t="shared" si="22"/>
        <v>36</v>
      </c>
      <c r="U39" s="29">
        <f t="shared" si="22"/>
        <v>36</v>
      </c>
      <c r="V39" s="29">
        <f t="shared" si="22"/>
        <v>36</v>
      </c>
      <c r="W39" s="29">
        <f t="shared" si="22"/>
        <v>36</v>
      </c>
      <c r="X39" s="28"/>
      <c r="Y39" s="28"/>
      <c r="Z39" s="28"/>
      <c r="AA39" s="43">
        <f t="shared" ref="AA39:AS39" si="23">SUM(AA8,AA15,AA21)</f>
        <v>36</v>
      </c>
      <c r="AB39" s="43">
        <f t="shared" si="23"/>
        <v>36</v>
      </c>
      <c r="AC39" s="43">
        <f t="shared" si="23"/>
        <v>36</v>
      </c>
      <c r="AD39" s="43">
        <f t="shared" si="23"/>
        <v>36</v>
      </c>
      <c r="AE39" s="43">
        <f t="shared" si="23"/>
        <v>36</v>
      </c>
      <c r="AF39" s="43">
        <f t="shared" si="23"/>
        <v>36</v>
      </c>
      <c r="AG39" s="43">
        <f t="shared" si="23"/>
        <v>36</v>
      </c>
      <c r="AH39" s="43">
        <f t="shared" si="23"/>
        <v>36</v>
      </c>
      <c r="AI39" s="43">
        <f t="shared" si="23"/>
        <v>36</v>
      </c>
      <c r="AJ39" s="43">
        <f t="shared" si="23"/>
        <v>36</v>
      </c>
      <c r="AK39" s="43">
        <f t="shared" si="23"/>
        <v>36</v>
      </c>
      <c r="AL39" s="43">
        <f t="shared" si="23"/>
        <v>36</v>
      </c>
      <c r="AM39" s="43">
        <f t="shared" si="23"/>
        <v>36</v>
      </c>
      <c r="AN39" s="43">
        <f t="shared" si="23"/>
        <v>36</v>
      </c>
      <c r="AO39" s="43">
        <f t="shared" si="23"/>
        <v>36</v>
      </c>
      <c r="AP39" s="43">
        <f t="shared" si="23"/>
        <v>36</v>
      </c>
      <c r="AQ39" s="43">
        <f t="shared" si="23"/>
        <v>36</v>
      </c>
      <c r="AR39" s="43">
        <f t="shared" si="23"/>
        <v>36</v>
      </c>
      <c r="AS39" s="43">
        <f t="shared" si="23"/>
        <v>36</v>
      </c>
      <c r="AT39" s="216">
        <f>SUM(AT8,AT15,AT21)</f>
        <v>18</v>
      </c>
      <c r="AU39" s="216"/>
      <c r="AV39" s="216"/>
      <c r="AW39" s="19"/>
      <c r="AX39" s="43" t="s">
        <v>107</v>
      </c>
      <c r="AY39" s="43" t="s">
        <v>107</v>
      </c>
      <c r="AZ39" s="43" t="s">
        <v>107</v>
      </c>
      <c r="BA39" s="208"/>
      <c r="BB39" s="19"/>
      <c r="BC39" s="19"/>
      <c r="BD39" s="19"/>
      <c r="BE39" s="19"/>
      <c r="BF39" s="19"/>
      <c r="BG39" s="19"/>
      <c r="BH39" s="19"/>
      <c r="BI39" s="19"/>
      <c r="BJ39" s="76"/>
      <c r="BK39" s="65">
        <f>SUM(BK8+BK15+BK21)</f>
        <v>1116</v>
      </c>
      <c r="BL39" s="64"/>
    </row>
    <row r="40" spans="1:64" ht="12.75" customHeight="1" thickTop="1">
      <c r="A40" s="466"/>
      <c r="B40" s="481"/>
      <c r="C40" s="524" t="s">
        <v>17</v>
      </c>
      <c r="D40" s="524"/>
      <c r="E40" s="525"/>
      <c r="F40" s="44" t="s">
        <v>107</v>
      </c>
      <c r="G40" s="44" t="s">
        <v>107</v>
      </c>
      <c r="H40" s="44" t="s">
        <v>107</v>
      </c>
      <c r="I40" s="44" t="s">
        <v>107</v>
      </c>
      <c r="J40" s="44" t="s">
        <v>107</v>
      </c>
      <c r="K40" s="44"/>
      <c r="L40" s="44">
        <f t="shared" ref="L40:W40" si="24">SUM(L9,L16,L22)</f>
        <v>9</v>
      </c>
      <c r="M40" s="44">
        <f t="shared" si="24"/>
        <v>18</v>
      </c>
      <c r="N40" s="44">
        <f t="shared" si="24"/>
        <v>18</v>
      </c>
      <c r="O40" s="44">
        <f t="shared" si="24"/>
        <v>18</v>
      </c>
      <c r="P40" s="44">
        <f t="shared" si="24"/>
        <v>18</v>
      </c>
      <c r="Q40" s="44">
        <f t="shared" si="24"/>
        <v>18</v>
      </c>
      <c r="R40" s="44">
        <f t="shared" si="24"/>
        <v>18</v>
      </c>
      <c r="S40" s="44">
        <f t="shared" si="24"/>
        <v>18</v>
      </c>
      <c r="T40" s="44">
        <f t="shared" si="24"/>
        <v>18</v>
      </c>
      <c r="U40" s="44">
        <f t="shared" si="24"/>
        <v>18</v>
      </c>
      <c r="V40" s="44">
        <f t="shared" si="24"/>
        <v>18</v>
      </c>
      <c r="W40" s="44">
        <f t="shared" si="24"/>
        <v>18</v>
      </c>
      <c r="X40" s="6"/>
      <c r="Y40" s="6"/>
      <c r="Z40" s="6"/>
      <c r="AA40" s="114">
        <f>SUM(AA9,AA16,AA22)</f>
        <v>18</v>
      </c>
      <c r="AB40" s="114">
        <f t="shared" ref="AB40:AS40" si="25">SUM(AB9,AB16,AB22)</f>
        <v>18</v>
      </c>
      <c r="AC40" s="114">
        <f t="shared" si="25"/>
        <v>18</v>
      </c>
      <c r="AD40" s="114">
        <f t="shared" si="25"/>
        <v>18</v>
      </c>
      <c r="AE40" s="114">
        <f t="shared" si="25"/>
        <v>18</v>
      </c>
      <c r="AF40" s="114">
        <f t="shared" si="25"/>
        <v>18</v>
      </c>
      <c r="AG40" s="114">
        <f t="shared" si="25"/>
        <v>18</v>
      </c>
      <c r="AH40" s="114">
        <f t="shared" si="25"/>
        <v>18</v>
      </c>
      <c r="AI40" s="114">
        <f t="shared" si="25"/>
        <v>18</v>
      </c>
      <c r="AJ40" s="114">
        <f t="shared" si="25"/>
        <v>18</v>
      </c>
      <c r="AK40" s="114">
        <f t="shared" si="25"/>
        <v>18</v>
      </c>
      <c r="AL40" s="114">
        <f t="shared" si="25"/>
        <v>18</v>
      </c>
      <c r="AM40" s="114">
        <f t="shared" si="25"/>
        <v>18</v>
      </c>
      <c r="AN40" s="114">
        <f t="shared" si="25"/>
        <v>18</v>
      </c>
      <c r="AO40" s="114">
        <f t="shared" si="25"/>
        <v>18</v>
      </c>
      <c r="AP40" s="114">
        <f t="shared" si="25"/>
        <v>18</v>
      </c>
      <c r="AQ40" s="114">
        <f t="shared" si="25"/>
        <v>18</v>
      </c>
      <c r="AR40" s="114">
        <f t="shared" si="25"/>
        <v>18</v>
      </c>
      <c r="AS40" s="114">
        <f t="shared" si="25"/>
        <v>18</v>
      </c>
      <c r="AT40" s="114">
        <f>SUM(AT9,AT16,AT22)</f>
        <v>9</v>
      </c>
      <c r="AU40" s="114"/>
      <c r="AV40" s="114"/>
      <c r="AW40" s="7"/>
      <c r="AX40" s="44" t="s">
        <v>107</v>
      </c>
      <c r="AY40" s="44" t="s">
        <v>107</v>
      </c>
      <c r="AZ40" s="6" t="s">
        <v>107</v>
      </c>
      <c r="BA40" s="6"/>
      <c r="BB40" s="7"/>
      <c r="BC40" s="7"/>
      <c r="BD40" s="7"/>
      <c r="BE40" s="7"/>
      <c r="BF40" s="7"/>
      <c r="BG40" s="7"/>
      <c r="BH40" s="7"/>
      <c r="BI40" s="7"/>
      <c r="BJ40" s="6"/>
      <c r="BK40" s="12"/>
      <c r="BL40" s="55">
        <f>SUM(BL9+BL16+BL22)</f>
        <v>558</v>
      </c>
    </row>
    <row r="41" spans="1:64" ht="12.75" customHeight="1" thickBot="1">
      <c r="A41" s="467"/>
      <c r="B41" s="482"/>
      <c r="C41" s="516" t="s">
        <v>12</v>
      </c>
      <c r="D41" s="516"/>
      <c r="E41" s="517"/>
      <c r="F41" s="52" t="s">
        <v>107</v>
      </c>
      <c r="G41" s="52" t="s">
        <v>107</v>
      </c>
      <c r="H41" s="52" t="s">
        <v>107</v>
      </c>
      <c r="I41" s="52" t="s">
        <v>107</v>
      </c>
      <c r="J41" s="52" t="s">
        <v>107</v>
      </c>
      <c r="K41" s="52"/>
      <c r="L41" s="52">
        <f t="shared" ref="L41:W41" si="26">L39+L40</f>
        <v>27</v>
      </c>
      <c r="M41" s="52">
        <f t="shared" si="26"/>
        <v>54</v>
      </c>
      <c r="N41" s="52">
        <f t="shared" si="26"/>
        <v>54</v>
      </c>
      <c r="O41" s="52">
        <f t="shared" si="26"/>
        <v>54</v>
      </c>
      <c r="P41" s="52">
        <f t="shared" si="26"/>
        <v>54</v>
      </c>
      <c r="Q41" s="52">
        <f t="shared" si="26"/>
        <v>54</v>
      </c>
      <c r="R41" s="52">
        <f t="shared" si="26"/>
        <v>54</v>
      </c>
      <c r="S41" s="52">
        <f t="shared" si="26"/>
        <v>54</v>
      </c>
      <c r="T41" s="52">
        <f t="shared" si="26"/>
        <v>54</v>
      </c>
      <c r="U41" s="52">
        <f t="shared" si="26"/>
        <v>54</v>
      </c>
      <c r="V41" s="52">
        <f t="shared" si="26"/>
        <v>54</v>
      </c>
      <c r="W41" s="52">
        <f t="shared" si="26"/>
        <v>54</v>
      </c>
      <c r="X41" s="58"/>
      <c r="Y41" s="77"/>
      <c r="Z41" s="77"/>
      <c r="AA41" s="52">
        <f>AA39+AA40</f>
        <v>54</v>
      </c>
      <c r="AB41" s="52">
        <f>AB39+AB40</f>
        <v>54</v>
      </c>
      <c r="AC41" s="52">
        <f>AC39+AC40</f>
        <v>54</v>
      </c>
      <c r="AD41" s="52">
        <f>AD39+AD40</f>
        <v>54</v>
      </c>
      <c r="AE41" s="52">
        <f t="shared" ref="AE41:AR41" si="27">AE39+AE40</f>
        <v>54</v>
      </c>
      <c r="AF41" s="52">
        <f t="shared" si="27"/>
        <v>54</v>
      </c>
      <c r="AG41" s="52">
        <f t="shared" si="27"/>
        <v>54</v>
      </c>
      <c r="AH41" s="52">
        <f t="shared" si="27"/>
        <v>54</v>
      </c>
      <c r="AI41" s="52">
        <f t="shared" si="27"/>
        <v>54</v>
      </c>
      <c r="AJ41" s="52">
        <f t="shared" si="27"/>
        <v>54</v>
      </c>
      <c r="AK41" s="52">
        <f t="shared" si="27"/>
        <v>54</v>
      </c>
      <c r="AL41" s="52">
        <f t="shared" si="27"/>
        <v>54</v>
      </c>
      <c r="AM41" s="52">
        <f t="shared" si="27"/>
        <v>54</v>
      </c>
      <c r="AN41" s="52">
        <f t="shared" si="27"/>
        <v>54</v>
      </c>
      <c r="AO41" s="52">
        <f t="shared" si="27"/>
        <v>54</v>
      </c>
      <c r="AP41" s="52">
        <f t="shared" si="27"/>
        <v>54</v>
      </c>
      <c r="AQ41" s="52">
        <f t="shared" si="27"/>
        <v>54</v>
      </c>
      <c r="AR41" s="52">
        <f t="shared" si="27"/>
        <v>54</v>
      </c>
      <c r="AS41" s="52">
        <f>AS39+AS40</f>
        <v>54</v>
      </c>
      <c r="AT41" s="52">
        <f>AT39+AT40</f>
        <v>27</v>
      </c>
      <c r="AU41" s="52"/>
      <c r="AV41" s="52"/>
      <c r="AW41" s="58"/>
      <c r="AX41" s="52" t="s">
        <v>107</v>
      </c>
      <c r="AY41" s="52" t="s">
        <v>107</v>
      </c>
      <c r="AZ41" s="52" t="s">
        <v>107</v>
      </c>
      <c r="BA41" s="52"/>
      <c r="BB41" s="58"/>
      <c r="BC41" s="58"/>
      <c r="BD41" s="58"/>
      <c r="BE41" s="58"/>
      <c r="BF41" s="58"/>
      <c r="BG41" s="58"/>
      <c r="BH41" s="58"/>
      <c r="BI41" s="58"/>
      <c r="BJ41" s="77"/>
      <c r="BK41" s="518">
        <f>BL40+BK39</f>
        <v>1674</v>
      </c>
      <c r="BL41" s="519"/>
    </row>
    <row r="42" spans="1:64" customFormat="1" ht="13.5" thickTop="1"/>
    <row r="43" spans="1:64" customFormat="1">
      <c r="V43" s="86"/>
      <c r="W43" s="86"/>
      <c r="X43" s="86"/>
      <c r="Y43" s="86"/>
      <c r="Z43" s="86"/>
      <c r="AF43" s="86"/>
    </row>
    <row r="44" spans="1:64" customFormat="1">
      <c r="G44" s="2"/>
      <c r="H44" t="s">
        <v>107</v>
      </c>
      <c r="N44" t="s">
        <v>107</v>
      </c>
      <c r="O44" s="136"/>
      <c r="P44" t="s">
        <v>99</v>
      </c>
      <c r="S44" s="88"/>
      <c r="V44" s="86"/>
      <c r="W44" s="86"/>
      <c r="X44" s="86"/>
      <c r="Y44" s="87"/>
      <c r="Z44" s="85"/>
      <c r="AA44" t="s">
        <v>20</v>
      </c>
      <c r="AF44" s="86"/>
      <c r="AK44" s="166" t="s">
        <v>139</v>
      </c>
      <c r="AL44" t="s">
        <v>111</v>
      </c>
      <c r="AW44" t="s">
        <v>107</v>
      </c>
    </row>
    <row r="45" spans="1:64">
      <c r="V45" s="88"/>
      <c r="W45" s="89"/>
      <c r="X45" s="89"/>
      <c r="Y45" s="89"/>
    </row>
    <row r="46" spans="1:64">
      <c r="A46" s="3"/>
      <c r="B46" s="3"/>
      <c r="V46" s="88"/>
      <c r="AK46" s="106"/>
      <c r="AL46" s="97"/>
    </row>
    <row r="47" spans="1:64">
      <c r="V47" s="88"/>
      <c r="AA47" s="97"/>
    </row>
    <row r="48" spans="1:64">
      <c r="N48" s="88"/>
      <c r="V48" s="88"/>
      <c r="AI48" s="107"/>
    </row>
    <row r="49" spans="14:22">
      <c r="N49" s="88"/>
      <c r="V49" s="88"/>
    </row>
    <row r="50" spans="14:22">
      <c r="V50" s="88"/>
    </row>
    <row r="51" spans="14:22">
      <c r="V51" s="88"/>
    </row>
    <row r="52" spans="14:22">
      <c r="V52" s="88"/>
    </row>
  </sheetData>
  <mergeCells count="95">
    <mergeCell ref="AV7:AW7"/>
    <mergeCell ref="BA2:BB2"/>
    <mergeCell ref="BA4:BB4"/>
    <mergeCell ref="BA6:BB6"/>
    <mergeCell ref="BA7:BB7"/>
    <mergeCell ref="AS10:AS11"/>
    <mergeCell ref="AH10:AH11"/>
    <mergeCell ref="AI10:AI11"/>
    <mergeCell ref="AJ10:AJ11"/>
    <mergeCell ref="AK10:AK11"/>
    <mergeCell ref="AL10:AL11"/>
    <mergeCell ref="AM10:AM11"/>
    <mergeCell ref="AN10:AN11"/>
    <mergeCell ref="AO10:AO11"/>
    <mergeCell ref="AP10:AP11"/>
    <mergeCell ref="AQ10:AQ11"/>
    <mergeCell ref="AR10:AR11"/>
    <mergeCell ref="AG10:AG11"/>
    <mergeCell ref="S10:S11"/>
    <mergeCell ref="T10:T11"/>
    <mergeCell ref="U10:U11"/>
    <mergeCell ref="V10:V11"/>
    <mergeCell ref="W10:W11"/>
    <mergeCell ref="AA10:AA11"/>
    <mergeCell ref="AB10:AB11"/>
    <mergeCell ref="AC10:AC11"/>
    <mergeCell ref="AD10:AD11"/>
    <mergeCell ref="AE10:AE11"/>
    <mergeCell ref="AF10:AF11"/>
    <mergeCell ref="M10:M11"/>
    <mergeCell ref="N10:N11"/>
    <mergeCell ref="O10:O11"/>
    <mergeCell ref="P10:P11"/>
    <mergeCell ref="Q10:Q11"/>
    <mergeCell ref="R10:R11"/>
    <mergeCell ref="C35:C36"/>
    <mergeCell ref="D35:D36"/>
    <mergeCell ref="C41:E41"/>
    <mergeCell ref="BK41:BL41"/>
    <mergeCell ref="C37:C38"/>
    <mergeCell ref="D37:D38"/>
    <mergeCell ref="C39:E39"/>
    <mergeCell ref="C40:E40"/>
    <mergeCell ref="C27:C28"/>
    <mergeCell ref="D27:D28"/>
    <mergeCell ref="C29:C30"/>
    <mergeCell ref="D29:D30"/>
    <mergeCell ref="C33:C34"/>
    <mergeCell ref="D33:D34"/>
    <mergeCell ref="D19:D20"/>
    <mergeCell ref="D31:D32"/>
    <mergeCell ref="D13:D14"/>
    <mergeCell ref="C15:C16"/>
    <mergeCell ref="D15:D16"/>
    <mergeCell ref="C17:C18"/>
    <mergeCell ref="D17:D18"/>
    <mergeCell ref="C19:C20"/>
    <mergeCell ref="C21:C22"/>
    <mergeCell ref="D21:D22"/>
    <mergeCell ref="C23:C24"/>
    <mergeCell ref="D23:D24"/>
    <mergeCell ref="C25:C26"/>
    <mergeCell ref="D25:D26"/>
    <mergeCell ref="BK2:BK7"/>
    <mergeCell ref="BL2:BL7"/>
    <mergeCell ref="F3:BJ3"/>
    <mergeCell ref="F5:BJ5"/>
    <mergeCell ref="X6:Y6"/>
    <mergeCell ref="X7:Y7"/>
    <mergeCell ref="K4:L4"/>
    <mergeCell ref="K6:L6"/>
    <mergeCell ref="K7:L7"/>
    <mergeCell ref="AT2:AU2"/>
    <mergeCell ref="AT4:AU4"/>
    <mergeCell ref="AT6:AU6"/>
    <mergeCell ref="AT7:AU7"/>
    <mergeCell ref="AV2:AW2"/>
    <mergeCell ref="AV4:AW4"/>
    <mergeCell ref="AV6:AW6"/>
    <mergeCell ref="AT10:AT11"/>
    <mergeCell ref="L10:L11"/>
    <mergeCell ref="E2:E7"/>
    <mergeCell ref="A8:A41"/>
    <mergeCell ref="C8:C9"/>
    <mergeCell ref="D8:D9"/>
    <mergeCell ref="C10:C12"/>
    <mergeCell ref="E10:E11"/>
    <mergeCell ref="B2:B6"/>
    <mergeCell ref="B8:B41"/>
    <mergeCell ref="A2:A7"/>
    <mergeCell ref="C2:C7"/>
    <mergeCell ref="D2:D7"/>
    <mergeCell ref="D10:D12"/>
    <mergeCell ref="C13:C14"/>
    <mergeCell ref="C31:C32"/>
  </mergeCells>
  <phoneticPr fontId="7" type="noConversion"/>
  <pageMargins left="0.17" right="0.16" top="0.63" bottom="1" header="0.17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V54"/>
  <sheetViews>
    <sheetView zoomScale="80" zoomScaleNormal="80" workbookViewId="0">
      <selection activeCell="W38" sqref="W38"/>
    </sheetView>
  </sheetViews>
  <sheetFormatPr defaultColWidth="9.140625" defaultRowHeight="12.75"/>
  <cols>
    <col min="1" max="1" width="9.140625" style="2"/>
    <col min="2" max="2" width="9.85546875" style="2" customWidth="1"/>
    <col min="3" max="3" width="27.7109375" style="2" customWidth="1"/>
    <col min="4" max="4" width="9.140625" style="2"/>
    <col min="5" max="19" width="4.42578125" style="2" customWidth="1"/>
    <col min="20" max="20" width="3" style="2" customWidth="1"/>
    <col min="21" max="21" width="2.42578125" style="2" customWidth="1"/>
    <col min="22" max="22" width="4.140625" style="2" customWidth="1"/>
    <col min="23" max="23" width="3" style="2" customWidth="1"/>
    <col min="24" max="29" width="4.42578125" style="2" customWidth="1"/>
    <col min="30" max="30" width="4" style="2" customWidth="1"/>
    <col min="31" max="31" width="3.85546875" style="2" customWidth="1"/>
    <col min="32" max="33" width="4.42578125" style="2" customWidth="1"/>
    <col min="34" max="34" width="2.28515625" style="2" customWidth="1"/>
    <col min="35" max="35" width="4.42578125" style="2" customWidth="1"/>
    <col min="36" max="36" width="4.28515625" style="2" customWidth="1"/>
    <col min="37" max="37" width="6" style="2" customWidth="1"/>
    <col min="38" max="38" width="5.7109375" style="2" customWidth="1"/>
    <col min="39" max="47" width="4.42578125" style="2" customWidth="1"/>
    <col min="48" max="57" width="3.85546875" style="2" customWidth="1"/>
    <col min="58" max="58" width="6.5703125" style="2" customWidth="1"/>
    <col min="59" max="16384" width="9.140625" style="2"/>
  </cols>
  <sheetData>
    <row r="1" spans="1:74" s="1" customFormat="1" ht="13.5" thickBot="1"/>
    <row r="2" spans="1:74" ht="58.5" customHeight="1">
      <c r="A2" s="452" t="s">
        <v>0</v>
      </c>
      <c r="B2" s="452" t="s">
        <v>1</v>
      </c>
      <c r="C2" s="455" t="s">
        <v>2</v>
      </c>
      <c r="D2" s="455" t="s">
        <v>3</v>
      </c>
      <c r="E2" s="34" t="s">
        <v>141</v>
      </c>
      <c r="F2" s="35" t="s">
        <v>142</v>
      </c>
      <c r="G2" s="35" t="s">
        <v>143</v>
      </c>
      <c r="H2" s="35" t="s">
        <v>144</v>
      </c>
      <c r="I2" s="34" t="s">
        <v>145</v>
      </c>
      <c r="J2" s="35" t="s">
        <v>146</v>
      </c>
      <c r="K2" s="35" t="s">
        <v>147</v>
      </c>
      <c r="L2" s="35" t="s">
        <v>148</v>
      </c>
      <c r="M2" s="35" t="s">
        <v>149</v>
      </c>
      <c r="N2" s="35" t="s">
        <v>150</v>
      </c>
      <c r="O2" s="35" t="s">
        <v>151</v>
      </c>
      <c r="P2" s="35" t="s">
        <v>152</v>
      </c>
      <c r="Q2" s="35" t="s">
        <v>153</v>
      </c>
      <c r="R2" s="34" t="s">
        <v>154</v>
      </c>
      <c r="S2" s="35" t="s">
        <v>155</v>
      </c>
      <c r="T2" s="497" t="s">
        <v>156</v>
      </c>
      <c r="U2" s="498"/>
      <c r="V2" s="571" t="s">
        <v>261</v>
      </c>
      <c r="W2" s="572"/>
      <c r="X2" s="34" t="s">
        <v>262</v>
      </c>
      <c r="Y2" s="35" t="s">
        <v>158</v>
      </c>
      <c r="Z2" s="35" t="s">
        <v>159</v>
      </c>
      <c r="AA2" s="35" t="s">
        <v>160</v>
      </c>
      <c r="AB2" s="34" t="s">
        <v>161</v>
      </c>
      <c r="AC2" s="35" t="s">
        <v>162</v>
      </c>
      <c r="AD2" s="35" t="s">
        <v>163</v>
      </c>
      <c r="AE2" s="35" t="s">
        <v>164</v>
      </c>
      <c r="AF2" s="429" t="s">
        <v>165</v>
      </c>
      <c r="AG2" s="497" t="s">
        <v>198</v>
      </c>
      <c r="AH2" s="570"/>
      <c r="AI2" s="35" t="s">
        <v>199</v>
      </c>
      <c r="AJ2" s="35" t="s">
        <v>200</v>
      </c>
      <c r="AK2" s="34" t="s">
        <v>169</v>
      </c>
      <c r="AL2" s="429" t="s">
        <v>263</v>
      </c>
      <c r="AM2" s="35" t="s">
        <v>170</v>
      </c>
      <c r="AN2" s="35" t="s">
        <v>171</v>
      </c>
      <c r="AO2" s="34" t="s">
        <v>172</v>
      </c>
      <c r="AP2" s="35" t="s">
        <v>173</v>
      </c>
      <c r="AQ2" s="35" t="s">
        <v>174</v>
      </c>
      <c r="AR2" s="35" t="s">
        <v>175</v>
      </c>
      <c r="AS2" s="35" t="s">
        <v>176</v>
      </c>
      <c r="AT2" s="34" t="s">
        <v>177</v>
      </c>
      <c r="AU2" s="34" t="s">
        <v>201</v>
      </c>
      <c r="AV2" s="35" t="s">
        <v>178</v>
      </c>
      <c r="AW2" s="35" t="s">
        <v>179</v>
      </c>
      <c r="AX2" s="34" t="s">
        <v>188</v>
      </c>
      <c r="AY2" s="35" t="s">
        <v>180</v>
      </c>
      <c r="AZ2" s="35" t="s">
        <v>181</v>
      </c>
      <c r="BA2" s="35" t="s">
        <v>182</v>
      </c>
      <c r="BB2" s="35" t="s">
        <v>183</v>
      </c>
      <c r="BC2" s="35" t="s">
        <v>184</v>
      </c>
      <c r="BD2" s="35" t="s">
        <v>185</v>
      </c>
      <c r="BE2" s="35" t="s">
        <v>186</v>
      </c>
      <c r="BF2" s="35" t="s">
        <v>187</v>
      </c>
      <c r="BG2" s="36" t="s">
        <v>45</v>
      </c>
      <c r="BH2" s="425" t="s">
        <v>19</v>
      </c>
      <c r="BI2" s="431" t="s">
        <v>18</v>
      </c>
    </row>
    <row r="3" spans="1:74">
      <c r="A3" s="453"/>
      <c r="B3" s="453"/>
      <c r="C3" s="456"/>
      <c r="D3" s="456"/>
      <c r="E3" s="491" t="s">
        <v>4</v>
      </c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93"/>
      <c r="BF3" s="426"/>
      <c r="BG3" s="432"/>
    </row>
    <row r="4" spans="1:74" ht="14.25">
      <c r="A4" s="453"/>
      <c r="B4" s="453"/>
      <c r="C4" s="456"/>
      <c r="D4" s="456"/>
      <c r="E4" s="4">
        <v>35</v>
      </c>
      <c r="F4" s="4">
        <v>36</v>
      </c>
      <c r="G4" s="4">
        <v>37</v>
      </c>
      <c r="H4" s="4">
        <v>38</v>
      </c>
      <c r="I4" s="4">
        <v>39</v>
      </c>
      <c r="J4" s="4">
        <v>40</v>
      </c>
      <c r="K4" s="4">
        <v>41</v>
      </c>
      <c r="L4" s="5">
        <v>42</v>
      </c>
      <c r="M4" s="5">
        <v>43</v>
      </c>
      <c r="N4" s="5">
        <v>44</v>
      </c>
      <c r="O4" s="5">
        <v>45</v>
      </c>
      <c r="P4" s="5">
        <v>46</v>
      </c>
      <c r="Q4" s="5">
        <v>47</v>
      </c>
      <c r="R4" s="5">
        <v>48</v>
      </c>
      <c r="S4" s="5">
        <v>49</v>
      </c>
      <c r="T4" s="448">
        <v>51</v>
      </c>
      <c r="U4" s="499"/>
      <c r="V4" s="448">
        <v>52</v>
      </c>
      <c r="W4" s="449"/>
      <c r="X4" s="5">
        <v>3</v>
      </c>
      <c r="Y4" s="5">
        <v>4</v>
      </c>
      <c r="Z4" s="5">
        <v>5</v>
      </c>
      <c r="AA4" s="5">
        <v>6</v>
      </c>
      <c r="AB4" s="5">
        <v>7</v>
      </c>
      <c r="AC4" s="5">
        <v>8</v>
      </c>
      <c r="AD4" s="5">
        <v>9</v>
      </c>
      <c r="AE4" s="5">
        <v>10</v>
      </c>
      <c r="AF4" s="5">
        <v>12</v>
      </c>
      <c r="AG4" s="448">
        <v>13</v>
      </c>
      <c r="AH4" s="449"/>
      <c r="AI4" s="5">
        <v>14</v>
      </c>
      <c r="AJ4" s="448">
        <v>15</v>
      </c>
      <c r="AK4" s="499"/>
      <c r="AL4" s="5">
        <v>17</v>
      </c>
      <c r="AM4" s="5">
        <v>18</v>
      </c>
      <c r="AN4" s="5">
        <v>19</v>
      </c>
      <c r="AO4" s="5">
        <v>20</v>
      </c>
      <c r="AP4" s="5">
        <v>21</v>
      </c>
      <c r="AQ4" s="5">
        <v>22</v>
      </c>
      <c r="AR4" s="5">
        <v>23</v>
      </c>
      <c r="AS4" s="5">
        <v>24</v>
      </c>
      <c r="AT4" s="5">
        <v>25</v>
      </c>
      <c r="AU4" s="5">
        <v>26</v>
      </c>
      <c r="AV4" s="5">
        <v>27</v>
      </c>
      <c r="AW4" s="5">
        <v>28</v>
      </c>
      <c r="AX4" s="5">
        <v>29</v>
      </c>
      <c r="AY4" s="5">
        <v>30</v>
      </c>
      <c r="AZ4" s="5">
        <v>31</v>
      </c>
      <c r="BA4" s="5">
        <v>32</v>
      </c>
      <c r="BB4" s="5">
        <v>33</v>
      </c>
      <c r="BC4" s="5">
        <v>34</v>
      </c>
      <c r="BD4" s="5">
        <v>35</v>
      </c>
      <c r="BE4" s="5">
        <v>36</v>
      </c>
      <c r="BF4" s="426">
        <v>37</v>
      </c>
      <c r="BG4" s="432">
        <v>38</v>
      </c>
    </row>
    <row r="5" spans="1:74">
      <c r="A5" s="453"/>
      <c r="B5" s="453"/>
      <c r="C5" s="456"/>
      <c r="D5" s="456"/>
      <c r="E5" s="491" t="s">
        <v>5</v>
      </c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  <c r="BC5" s="447"/>
      <c r="BD5" s="447"/>
      <c r="BE5" s="493"/>
      <c r="BF5" s="426"/>
      <c r="BG5" s="432"/>
    </row>
    <row r="6" spans="1:74">
      <c r="A6" s="453"/>
      <c r="B6" s="453"/>
      <c r="C6" s="456"/>
      <c r="D6" s="456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448">
        <v>16</v>
      </c>
      <c r="U6" s="499"/>
      <c r="V6" s="448">
        <v>17</v>
      </c>
      <c r="W6" s="499"/>
      <c r="X6" s="5">
        <v>18</v>
      </c>
      <c r="Y6" s="5">
        <v>19</v>
      </c>
      <c r="Z6" s="5">
        <v>20</v>
      </c>
      <c r="AA6" s="5">
        <v>21</v>
      </c>
      <c r="AB6" s="5">
        <v>22</v>
      </c>
      <c r="AC6" s="5">
        <v>23</v>
      </c>
      <c r="AD6" s="5">
        <v>24</v>
      </c>
      <c r="AE6" s="5">
        <v>25</v>
      </c>
      <c r="AF6" s="428">
        <v>26</v>
      </c>
      <c r="AG6" s="448">
        <v>27</v>
      </c>
      <c r="AH6" s="449"/>
      <c r="AI6" s="5">
        <v>28</v>
      </c>
      <c r="AJ6" s="5">
        <v>29</v>
      </c>
      <c r="AK6" s="5">
        <v>30</v>
      </c>
      <c r="AL6" s="428">
        <v>31</v>
      </c>
      <c r="AM6" s="5">
        <v>32</v>
      </c>
      <c r="AN6" s="5">
        <v>33</v>
      </c>
      <c r="AO6" s="5">
        <v>34</v>
      </c>
      <c r="AP6" s="5">
        <v>35</v>
      </c>
      <c r="AQ6" s="5">
        <v>36</v>
      </c>
      <c r="AR6" s="5">
        <v>37</v>
      </c>
      <c r="AS6" s="5">
        <v>38</v>
      </c>
      <c r="AT6" s="5">
        <v>39</v>
      </c>
      <c r="AU6" s="5">
        <v>40</v>
      </c>
      <c r="AV6" s="5">
        <v>41</v>
      </c>
      <c r="AW6" s="98">
        <v>42</v>
      </c>
      <c r="AX6" s="98">
        <v>43</v>
      </c>
      <c r="AY6" s="98">
        <v>44</v>
      </c>
      <c r="AZ6" s="98">
        <v>45</v>
      </c>
      <c r="BA6" s="98">
        <v>46</v>
      </c>
      <c r="BB6" s="98">
        <v>47</v>
      </c>
      <c r="BC6" s="98">
        <v>48</v>
      </c>
      <c r="BD6" s="98">
        <v>49</v>
      </c>
      <c r="BE6" s="98">
        <v>50</v>
      </c>
      <c r="BF6" s="98">
        <v>51</v>
      </c>
      <c r="BG6" s="98">
        <v>52</v>
      </c>
      <c r="BH6" s="426"/>
      <c r="BI6" s="432"/>
      <c r="BP6" s="88"/>
      <c r="BQ6" s="88"/>
      <c r="BR6" s="88"/>
      <c r="BS6" s="88"/>
      <c r="BT6" s="88"/>
      <c r="BU6" s="88"/>
      <c r="BV6" s="88"/>
    </row>
    <row r="7" spans="1:74" ht="13.5" thickBot="1">
      <c r="A7" s="454"/>
      <c r="B7" s="454"/>
      <c r="C7" s="457"/>
      <c r="D7" s="457"/>
      <c r="E7" s="32" t="s">
        <v>97</v>
      </c>
      <c r="F7" s="32" t="s">
        <v>98</v>
      </c>
      <c r="G7" s="32" t="s">
        <v>97</v>
      </c>
      <c r="H7" s="32" t="s">
        <v>98</v>
      </c>
      <c r="I7" s="32" t="s">
        <v>97</v>
      </c>
      <c r="J7" s="32" t="s">
        <v>98</v>
      </c>
      <c r="K7" s="32" t="s">
        <v>97</v>
      </c>
      <c r="L7" s="33" t="s">
        <v>98</v>
      </c>
      <c r="M7" s="33" t="s">
        <v>97</v>
      </c>
      <c r="N7" s="33" t="s">
        <v>98</v>
      </c>
      <c r="O7" s="33" t="s">
        <v>97</v>
      </c>
      <c r="P7" s="33" t="s">
        <v>98</v>
      </c>
      <c r="Q7" s="33" t="s">
        <v>97</v>
      </c>
      <c r="R7" s="33" t="s">
        <v>98</v>
      </c>
      <c r="S7" s="33" t="s">
        <v>97</v>
      </c>
      <c r="T7" s="562" t="s">
        <v>98</v>
      </c>
      <c r="U7" s="563"/>
      <c r="V7" s="562" t="s">
        <v>97</v>
      </c>
      <c r="W7" s="563"/>
      <c r="X7" s="105" t="s">
        <v>98</v>
      </c>
      <c r="Y7" s="33" t="s">
        <v>97</v>
      </c>
      <c r="Z7" s="33" t="s">
        <v>98</v>
      </c>
      <c r="AA7" s="33" t="s">
        <v>97</v>
      </c>
      <c r="AB7" s="33" t="s">
        <v>98</v>
      </c>
      <c r="AC7" s="33" t="s">
        <v>97</v>
      </c>
      <c r="AD7" s="33" t="s">
        <v>98</v>
      </c>
      <c r="AE7" s="442" t="s">
        <v>97</v>
      </c>
      <c r="AF7" s="21" t="s">
        <v>98</v>
      </c>
      <c r="AG7" s="442" t="s">
        <v>97</v>
      </c>
      <c r="AH7" s="21" t="s">
        <v>98</v>
      </c>
      <c r="AI7" s="21"/>
      <c r="AJ7" s="21" t="s">
        <v>97</v>
      </c>
      <c r="AK7" s="441" t="s">
        <v>98</v>
      </c>
      <c r="AL7" s="33" t="s">
        <v>97</v>
      </c>
      <c r="AM7" s="33" t="s">
        <v>98</v>
      </c>
      <c r="AN7" s="33" t="s">
        <v>97</v>
      </c>
      <c r="AO7" s="33" t="s">
        <v>98</v>
      </c>
      <c r="AP7" s="33" t="s">
        <v>97</v>
      </c>
      <c r="AQ7" s="33" t="s">
        <v>98</v>
      </c>
      <c r="AR7" s="198" t="s">
        <v>97</v>
      </c>
      <c r="AS7" s="198" t="s">
        <v>98</v>
      </c>
      <c r="AT7" s="198" t="s">
        <v>97</v>
      </c>
      <c r="AU7" s="198" t="s">
        <v>98</v>
      </c>
      <c r="AV7" s="105" t="s">
        <v>97</v>
      </c>
      <c r="AW7" s="105" t="s">
        <v>97</v>
      </c>
      <c r="AX7" s="105" t="s">
        <v>98</v>
      </c>
      <c r="AY7" s="105" t="s">
        <v>97</v>
      </c>
      <c r="AZ7" s="105" t="s">
        <v>98</v>
      </c>
      <c r="BA7" s="105" t="s">
        <v>97</v>
      </c>
      <c r="BB7" s="105" t="s">
        <v>98</v>
      </c>
      <c r="BC7" s="105" t="s">
        <v>97</v>
      </c>
      <c r="BD7" s="105" t="s">
        <v>98</v>
      </c>
      <c r="BE7" s="105" t="s">
        <v>97</v>
      </c>
      <c r="BF7" s="105" t="s">
        <v>98</v>
      </c>
      <c r="BG7" s="427"/>
      <c r="BH7" s="433"/>
      <c r="BO7" s="88"/>
      <c r="BP7" s="88"/>
      <c r="BQ7" s="88"/>
      <c r="BR7" s="88"/>
      <c r="BS7" s="88"/>
      <c r="BT7" s="88"/>
      <c r="BU7" s="88"/>
    </row>
    <row r="8" spans="1:74" ht="13.5" customHeight="1" thickTop="1">
      <c r="A8" s="538" t="s">
        <v>96</v>
      </c>
      <c r="B8" s="542" t="s">
        <v>65</v>
      </c>
      <c r="C8" s="544" t="s">
        <v>14</v>
      </c>
      <c r="D8" s="45" t="s">
        <v>8</v>
      </c>
      <c r="E8" s="167" t="s">
        <v>138</v>
      </c>
      <c r="F8" s="167" t="s">
        <v>138</v>
      </c>
      <c r="G8" s="143">
        <f t="shared" ref="G8" si="0">SUM(H10,G13)</f>
        <v>4</v>
      </c>
      <c r="H8" s="143">
        <f t="shared" ref="H8" si="1">SUM(I10,H13)</f>
        <v>4</v>
      </c>
      <c r="I8" s="143">
        <f t="shared" ref="I8:Q8" si="2">SUM(J10,I13)</f>
        <v>4</v>
      </c>
      <c r="J8" s="143">
        <f t="shared" si="2"/>
        <v>4</v>
      </c>
      <c r="K8" s="143">
        <f t="shared" si="2"/>
        <v>4</v>
      </c>
      <c r="L8" s="143">
        <f t="shared" si="2"/>
        <v>4</v>
      </c>
      <c r="M8" s="143">
        <f t="shared" si="2"/>
        <v>4</v>
      </c>
      <c r="N8" s="143">
        <f t="shared" si="2"/>
        <v>4</v>
      </c>
      <c r="O8" s="143">
        <f t="shared" si="2"/>
        <v>4</v>
      </c>
      <c r="P8" s="143">
        <f t="shared" si="2"/>
        <v>4</v>
      </c>
      <c r="Q8" s="143">
        <f t="shared" si="2"/>
        <v>4</v>
      </c>
      <c r="R8" s="143">
        <f>SUM(R10,R13)</f>
        <v>4</v>
      </c>
      <c r="S8" s="167" t="s">
        <v>138</v>
      </c>
      <c r="T8" s="252"/>
      <c r="U8" s="174" t="s">
        <v>139</v>
      </c>
      <c r="V8" s="174" t="s">
        <v>139</v>
      </c>
      <c r="W8" s="252"/>
      <c r="X8" s="47"/>
      <c r="Y8" s="47"/>
      <c r="Z8" s="151">
        <f t="shared" ref="Z8:AG8" si="3">SUM(Z10,Z13)</f>
        <v>4</v>
      </c>
      <c r="AA8" s="151">
        <f t="shared" si="3"/>
        <v>4</v>
      </c>
      <c r="AB8" s="151">
        <f t="shared" si="3"/>
        <v>4</v>
      </c>
      <c r="AC8" s="151">
        <f t="shared" si="3"/>
        <v>4</v>
      </c>
      <c r="AD8" s="151">
        <f t="shared" si="3"/>
        <v>4</v>
      </c>
      <c r="AE8" s="151">
        <f t="shared" si="3"/>
        <v>4</v>
      </c>
      <c r="AF8" s="151">
        <f t="shared" si="3"/>
        <v>4</v>
      </c>
      <c r="AG8" s="151">
        <f t="shared" si="3"/>
        <v>4</v>
      </c>
      <c r="AH8" s="252"/>
      <c r="AI8" s="174" t="s">
        <v>139</v>
      </c>
      <c r="AJ8" s="174" t="s">
        <v>139</v>
      </c>
      <c r="AK8" s="174" t="s">
        <v>139</v>
      </c>
      <c r="AL8" s="174" t="s">
        <v>139</v>
      </c>
      <c r="AM8" s="174" t="s">
        <v>139</v>
      </c>
      <c r="AN8" s="252"/>
      <c r="AO8" s="140" t="s">
        <v>100</v>
      </c>
      <c r="AP8" s="140" t="s">
        <v>100</v>
      </c>
      <c r="AQ8" s="140" t="s">
        <v>100</v>
      </c>
      <c r="AR8" s="140" t="s">
        <v>100</v>
      </c>
      <c r="AS8" s="80" t="s">
        <v>103</v>
      </c>
      <c r="AT8" s="80" t="s">
        <v>103</v>
      </c>
      <c r="AU8" s="80" t="s">
        <v>103</v>
      </c>
      <c r="AV8" s="80" t="s">
        <v>103</v>
      </c>
      <c r="AW8" s="71" t="s">
        <v>101</v>
      </c>
      <c r="AX8" s="71" t="s">
        <v>101</v>
      </c>
      <c r="AY8" s="180"/>
      <c r="AZ8" s="180"/>
      <c r="BA8" s="180"/>
      <c r="BB8" s="180"/>
      <c r="BC8" s="180"/>
      <c r="BD8" s="180"/>
      <c r="BE8" s="180"/>
      <c r="BF8" s="181"/>
      <c r="BG8" s="181"/>
      <c r="BH8" s="49">
        <f>SUM(I8:T8,Y8:AE8)</f>
        <v>64</v>
      </c>
      <c r="BI8" s="51"/>
      <c r="BP8" s="88"/>
      <c r="BQ8" s="88"/>
      <c r="BR8" s="88"/>
      <c r="BS8" s="88"/>
      <c r="BT8" s="88"/>
      <c r="BU8" s="88"/>
      <c r="BV8" s="88"/>
    </row>
    <row r="9" spans="1:74" ht="27.75" customHeight="1" thickBot="1">
      <c r="A9" s="539"/>
      <c r="B9" s="543"/>
      <c r="C9" s="545"/>
      <c r="D9" s="305" t="s">
        <v>9</v>
      </c>
      <c r="E9" s="271" t="s">
        <v>138</v>
      </c>
      <c r="F9" s="271" t="s">
        <v>138</v>
      </c>
      <c r="G9" s="306">
        <f t="shared" ref="G9:H9" si="4">SUM(G12,G14)</f>
        <v>2</v>
      </c>
      <c r="H9" s="306">
        <f t="shared" si="4"/>
        <v>2</v>
      </c>
      <c r="I9" s="306">
        <f t="shared" ref="I9:R9" si="5">SUM(I12,I14)</f>
        <v>2</v>
      </c>
      <c r="J9" s="306">
        <f t="shared" si="5"/>
        <v>2</v>
      </c>
      <c r="K9" s="306">
        <f t="shared" si="5"/>
        <v>2</v>
      </c>
      <c r="L9" s="306">
        <f t="shared" si="5"/>
        <v>2</v>
      </c>
      <c r="M9" s="306">
        <f t="shared" si="5"/>
        <v>2</v>
      </c>
      <c r="N9" s="306">
        <f t="shared" si="5"/>
        <v>2</v>
      </c>
      <c r="O9" s="306">
        <f t="shared" si="5"/>
        <v>2</v>
      </c>
      <c r="P9" s="306">
        <f t="shared" si="5"/>
        <v>2</v>
      </c>
      <c r="Q9" s="306">
        <f t="shared" si="5"/>
        <v>2</v>
      </c>
      <c r="R9" s="306">
        <f t="shared" si="5"/>
        <v>2</v>
      </c>
      <c r="S9" s="271" t="s">
        <v>138</v>
      </c>
      <c r="T9" s="307"/>
      <c r="U9" s="272" t="s">
        <v>139</v>
      </c>
      <c r="V9" s="272" t="s">
        <v>139</v>
      </c>
      <c r="W9" s="307"/>
      <c r="X9" s="9"/>
      <c r="Y9" s="9"/>
      <c r="Z9" s="308">
        <f t="shared" ref="Z9:AE9" si="6">SUM(Z12,Z14)</f>
        <v>2</v>
      </c>
      <c r="AA9" s="308">
        <f t="shared" si="6"/>
        <v>2</v>
      </c>
      <c r="AB9" s="308">
        <f t="shared" si="6"/>
        <v>2</v>
      </c>
      <c r="AC9" s="308">
        <f t="shared" si="6"/>
        <v>2</v>
      </c>
      <c r="AD9" s="308">
        <f t="shared" si="6"/>
        <v>2</v>
      </c>
      <c r="AE9" s="308">
        <f t="shared" si="6"/>
        <v>2</v>
      </c>
      <c r="AF9" s="308">
        <f t="shared" ref="AF9:AG9" si="7">SUM(AF12,AF14)</f>
        <v>2</v>
      </c>
      <c r="AG9" s="308">
        <f t="shared" si="7"/>
        <v>2</v>
      </c>
      <c r="AH9" s="307"/>
      <c r="AI9" s="270" t="s">
        <v>139</v>
      </c>
      <c r="AJ9" s="272" t="s">
        <v>139</v>
      </c>
      <c r="AK9" s="272" t="s">
        <v>139</v>
      </c>
      <c r="AL9" s="272" t="s">
        <v>139</v>
      </c>
      <c r="AM9" s="272" t="s">
        <v>139</v>
      </c>
      <c r="AN9" s="307"/>
      <c r="AO9" s="148" t="s">
        <v>100</v>
      </c>
      <c r="AP9" s="148" t="s">
        <v>100</v>
      </c>
      <c r="AQ9" s="148" t="s">
        <v>100</v>
      </c>
      <c r="AR9" s="148" t="s">
        <v>100</v>
      </c>
      <c r="AS9" s="309" t="s">
        <v>103</v>
      </c>
      <c r="AT9" s="309" t="s">
        <v>103</v>
      </c>
      <c r="AU9" s="309" t="s">
        <v>103</v>
      </c>
      <c r="AV9" s="309" t="s">
        <v>103</v>
      </c>
      <c r="AW9" s="310" t="s">
        <v>101</v>
      </c>
      <c r="AX9" s="310" t="s">
        <v>101</v>
      </c>
      <c r="AY9" s="311"/>
      <c r="AZ9" s="311"/>
      <c r="BA9" s="311"/>
      <c r="BB9" s="311"/>
      <c r="BC9" s="311"/>
      <c r="BD9" s="311"/>
      <c r="BE9" s="311"/>
      <c r="BF9" s="152"/>
      <c r="BG9" s="152"/>
      <c r="BH9" s="63"/>
      <c r="BI9" s="279">
        <f>SUM(I9:T9,Y9:AE9)</f>
        <v>32</v>
      </c>
      <c r="BP9" s="88"/>
      <c r="BQ9" s="536"/>
      <c r="BR9" s="536"/>
      <c r="BS9" s="88"/>
      <c r="BT9" s="536"/>
      <c r="BU9" s="536"/>
      <c r="BV9" s="88"/>
    </row>
    <row r="10" spans="1:74">
      <c r="A10" s="540"/>
      <c r="B10" s="546" t="s">
        <v>67</v>
      </c>
      <c r="C10" s="506" t="s">
        <v>48</v>
      </c>
      <c r="D10" s="555" t="s">
        <v>8</v>
      </c>
      <c r="E10" s="560" t="s">
        <v>138</v>
      </c>
      <c r="F10" s="560" t="s">
        <v>138</v>
      </c>
      <c r="G10" s="532">
        <v>2</v>
      </c>
      <c r="H10" s="532">
        <v>2</v>
      </c>
      <c r="I10" s="532">
        <v>2</v>
      </c>
      <c r="J10" s="532">
        <v>2</v>
      </c>
      <c r="K10" s="532">
        <v>2</v>
      </c>
      <c r="L10" s="555">
        <v>2</v>
      </c>
      <c r="M10" s="555">
        <v>2</v>
      </c>
      <c r="N10" s="555">
        <v>2</v>
      </c>
      <c r="O10" s="555">
        <v>2</v>
      </c>
      <c r="P10" s="555">
        <v>2</v>
      </c>
      <c r="Q10" s="555">
        <v>2</v>
      </c>
      <c r="R10" s="555">
        <v>2</v>
      </c>
      <c r="S10" s="560" t="s">
        <v>138</v>
      </c>
      <c r="T10" s="312"/>
      <c r="U10" s="568" t="s">
        <v>139</v>
      </c>
      <c r="V10" s="568" t="s">
        <v>139</v>
      </c>
      <c r="W10" s="312"/>
      <c r="X10" s="566"/>
      <c r="Y10" s="566"/>
      <c r="Z10" s="564">
        <v>2</v>
      </c>
      <c r="AA10" s="564">
        <v>2</v>
      </c>
      <c r="AB10" s="564">
        <v>2</v>
      </c>
      <c r="AC10" s="564">
        <v>2</v>
      </c>
      <c r="AD10" s="564">
        <v>2</v>
      </c>
      <c r="AE10" s="564">
        <v>2</v>
      </c>
      <c r="AF10" s="564">
        <v>2</v>
      </c>
      <c r="AG10" s="564">
        <v>2</v>
      </c>
      <c r="AH10" s="312"/>
      <c r="AI10" s="435" t="s">
        <v>107</v>
      </c>
      <c r="AJ10" s="573" t="s">
        <v>139</v>
      </c>
      <c r="AK10" s="573" t="s">
        <v>139</v>
      </c>
      <c r="AL10" s="573" t="s">
        <v>139</v>
      </c>
      <c r="AM10" s="573" t="s">
        <v>139</v>
      </c>
      <c r="AN10" s="312"/>
      <c r="AO10" s="313" t="s">
        <v>107</v>
      </c>
      <c r="AP10" s="314" t="s">
        <v>107</v>
      </c>
      <c r="AQ10" s="314" t="s">
        <v>107</v>
      </c>
      <c r="AR10" s="314" t="s">
        <v>107</v>
      </c>
      <c r="AS10" s="315" t="s">
        <v>107</v>
      </c>
      <c r="AT10" s="315" t="s">
        <v>107</v>
      </c>
      <c r="AU10" s="316" t="s">
        <v>107</v>
      </c>
      <c r="AV10" s="315" t="s">
        <v>107</v>
      </c>
      <c r="AW10" s="317" t="s">
        <v>107</v>
      </c>
      <c r="AX10" s="317" t="s">
        <v>107</v>
      </c>
      <c r="AY10" s="318"/>
      <c r="AZ10" s="318"/>
      <c r="BA10" s="318"/>
      <c r="BB10" s="318"/>
      <c r="BC10" s="318"/>
      <c r="BD10" s="318"/>
      <c r="BE10" s="318"/>
      <c r="BF10" s="319"/>
      <c r="BG10" s="319"/>
      <c r="BH10" s="320">
        <f>SUM(I10:T10,Y10:Y10:AE10)</f>
        <v>32</v>
      </c>
      <c r="BI10" s="321"/>
      <c r="BP10" s="88"/>
      <c r="BQ10" s="88"/>
      <c r="BR10" s="88"/>
      <c r="BS10" s="88"/>
      <c r="BT10" s="88"/>
      <c r="BU10" s="88"/>
      <c r="BV10" s="88"/>
    </row>
    <row r="11" spans="1:74" ht="7.5" customHeight="1">
      <c r="A11" s="540"/>
      <c r="B11" s="547"/>
      <c r="C11" s="484"/>
      <c r="D11" s="556"/>
      <c r="E11" s="561"/>
      <c r="F11" s="561"/>
      <c r="G11" s="533"/>
      <c r="H11" s="533"/>
      <c r="I11" s="533"/>
      <c r="J11" s="533"/>
      <c r="K11" s="533"/>
      <c r="L11" s="556"/>
      <c r="M11" s="556"/>
      <c r="N11" s="556"/>
      <c r="O11" s="556"/>
      <c r="P11" s="556"/>
      <c r="Q11" s="556"/>
      <c r="R11" s="556"/>
      <c r="S11" s="561"/>
      <c r="T11" s="244"/>
      <c r="U11" s="569"/>
      <c r="V11" s="569"/>
      <c r="W11" s="244"/>
      <c r="X11" s="567"/>
      <c r="Y11" s="567"/>
      <c r="Z11" s="565"/>
      <c r="AA11" s="565"/>
      <c r="AB11" s="565"/>
      <c r="AC11" s="565"/>
      <c r="AD11" s="565"/>
      <c r="AE11" s="565"/>
      <c r="AF11" s="565"/>
      <c r="AG11" s="565"/>
      <c r="AH11" s="244"/>
      <c r="AI11" s="436" t="s">
        <v>139</v>
      </c>
      <c r="AJ11" s="574"/>
      <c r="AK11" s="574"/>
      <c r="AL11" s="574"/>
      <c r="AM11" s="574"/>
      <c r="AN11" s="244"/>
      <c r="AO11" s="144" t="s">
        <v>100</v>
      </c>
      <c r="AP11" s="275" t="s">
        <v>100</v>
      </c>
      <c r="AQ11" s="275" t="s">
        <v>100</v>
      </c>
      <c r="AR11" s="275" t="s">
        <v>100</v>
      </c>
      <c r="AS11" s="146" t="s">
        <v>103</v>
      </c>
      <c r="AT11" s="146" t="s">
        <v>103</v>
      </c>
      <c r="AU11" s="276" t="s">
        <v>103</v>
      </c>
      <c r="AV11" s="146" t="s">
        <v>103</v>
      </c>
      <c r="AW11" s="277" t="s">
        <v>101</v>
      </c>
      <c r="AX11" s="277" t="s">
        <v>101</v>
      </c>
      <c r="AY11" s="189"/>
      <c r="AZ11" s="189"/>
      <c r="BA11" s="189"/>
      <c r="BB11" s="189"/>
      <c r="BC11" s="189"/>
      <c r="BD11" s="189"/>
      <c r="BE11" s="189"/>
      <c r="BF11" s="278"/>
      <c r="BG11" s="278"/>
      <c r="BH11" s="304"/>
      <c r="BI11" s="289"/>
      <c r="BP11" s="88"/>
      <c r="BQ11" s="88"/>
      <c r="BR11" s="88"/>
      <c r="BS11" s="88"/>
      <c r="BT11" s="88"/>
      <c r="BU11" s="88"/>
      <c r="BV11" s="88"/>
    </row>
    <row r="12" spans="1:74" ht="13.5" thickBot="1">
      <c r="A12" s="540"/>
      <c r="B12" s="548"/>
      <c r="C12" s="507"/>
      <c r="D12" s="21" t="s">
        <v>9</v>
      </c>
      <c r="E12" s="261" t="s">
        <v>138</v>
      </c>
      <c r="F12" s="261" t="s">
        <v>138</v>
      </c>
      <c r="G12" s="117" t="s">
        <v>107</v>
      </c>
      <c r="H12" s="117" t="s">
        <v>107</v>
      </c>
      <c r="I12" s="117" t="s">
        <v>107</v>
      </c>
      <c r="J12" s="117" t="s">
        <v>107</v>
      </c>
      <c r="K12" s="117" t="s">
        <v>107</v>
      </c>
      <c r="L12" s="117" t="s">
        <v>107</v>
      </c>
      <c r="M12" s="117" t="s">
        <v>107</v>
      </c>
      <c r="N12" s="117" t="s">
        <v>107</v>
      </c>
      <c r="O12" s="117" t="s">
        <v>107</v>
      </c>
      <c r="P12" s="117" t="s">
        <v>107</v>
      </c>
      <c r="Q12" s="117" t="s">
        <v>107</v>
      </c>
      <c r="R12" s="117" t="s">
        <v>107</v>
      </c>
      <c r="S12" s="261" t="s">
        <v>138</v>
      </c>
      <c r="T12" s="253"/>
      <c r="U12" s="173" t="s">
        <v>139</v>
      </c>
      <c r="V12" s="173" t="s">
        <v>139</v>
      </c>
      <c r="W12" s="253"/>
      <c r="X12" s="22"/>
      <c r="Y12" s="22"/>
      <c r="Z12" s="171" t="s">
        <v>107</v>
      </c>
      <c r="AA12" s="171" t="s">
        <v>107</v>
      </c>
      <c r="AB12" s="171" t="s">
        <v>107</v>
      </c>
      <c r="AC12" s="171" t="s">
        <v>107</v>
      </c>
      <c r="AD12" s="171" t="s">
        <v>107</v>
      </c>
      <c r="AE12" s="171" t="s">
        <v>107</v>
      </c>
      <c r="AF12" s="171" t="s">
        <v>107</v>
      </c>
      <c r="AG12" s="171" t="s">
        <v>107</v>
      </c>
      <c r="AH12" s="253"/>
      <c r="AI12" s="269" t="s">
        <v>139</v>
      </c>
      <c r="AJ12" s="173" t="s">
        <v>139</v>
      </c>
      <c r="AK12" s="173" t="s">
        <v>139</v>
      </c>
      <c r="AL12" s="173" t="s">
        <v>139</v>
      </c>
      <c r="AM12" s="173" t="s">
        <v>139</v>
      </c>
      <c r="AN12" s="253"/>
      <c r="AO12" s="145" t="s">
        <v>100</v>
      </c>
      <c r="AP12" s="145" t="s">
        <v>100</v>
      </c>
      <c r="AQ12" s="145" t="s">
        <v>100</v>
      </c>
      <c r="AR12" s="145" t="s">
        <v>100</v>
      </c>
      <c r="AS12" s="265" t="s">
        <v>103</v>
      </c>
      <c r="AT12" s="265" t="s">
        <v>103</v>
      </c>
      <c r="AU12" s="265" t="s">
        <v>103</v>
      </c>
      <c r="AV12" s="265" t="s">
        <v>103</v>
      </c>
      <c r="AW12" s="266" t="s">
        <v>101</v>
      </c>
      <c r="AX12" s="266" t="s">
        <v>101</v>
      </c>
      <c r="AY12" s="182"/>
      <c r="AZ12" s="182"/>
      <c r="BA12" s="182"/>
      <c r="BB12" s="182"/>
      <c r="BC12" s="182"/>
      <c r="BD12" s="182"/>
      <c r="BE12" s="182"/>
      <c r="BF12" s="183"/>
      <c r="BG12" s="183"/>
      <c r="BH12" s="281"/>
      <c r="BI12" s="322">
        <f>SUM(I12:T12,Y12:AE12)</f>
        <v>0</v>
      </c>
      <c r="BP12" s="88"/>
      <c r="BQ12" s="88"/>
      <c r="BR12" s="88"/>
      <c r="BS12" s="88"/>
      <c r="BT12" s="88"/>
      <c r="BU12" s="88"/>
      <c r="BV12" s="88"/>
    </row>
    <row r="13" spans="1:74">
      <c r="A13" s="539"/>
      <c r="B13" s="475" t="s">
        <v>87</v>
      </c>
      <c r="C13" s="506" t="s">
        <v>56</v>
      </c>
      <c r="D13" s="14" t="s">
        <v>8</v>
      </c>
      <c r="E13" s="260" t="s">
        <v>138</v>
      </c>
      <c r="F13" s="260" t="s">
        <v>138</v>
      </c>
      <c r="G13" s="430">
        <v>2</v>
      </c>
      <c r="H13" s="430">
        <v>2</v>
      </c>
      <c r="I13" s="124">
        <v>2</v>
      </c>
      <c r="J13" s="124">
        <v>2</v>
      </c>
      <c r="K13" s="124">
        <v>2</v>
      </c>
      <c r="L13" s="125">
        <v>2</v>
      </c>
      <c r="M13" s="125">
        <v>2</v>
      </c>
      <c r="N13" s="125">
        <v>2</v>
      </c>
      <c r="O13" s="125">
        <v>2</v>
      </c>
      <c r="P13" s="125">
        <v>2</v>
      </c>
      <c r="Q13" s="125">
        <v>2</v>
      </c>
      <c r="R13" s="125">
        <v>2</v>
      </c>
      <c r="S13" s="440" t="s">
        <v>138</v>
      </c>
      <c r="T13" s="254"/>
      <c r="U13" s="436" t="s">
        <v>139</v>
      </c>
      <c r="V13" s="436" t="s">
        <v>139</v>
      </c>
      <c r="W13" s="254"/>
      <c r="X13" s="18"/>
      <c r="Y13" s="18"/>
      <c r="Z13" s="156">
        <v>2</v>
      </c>
      <c r="AA13" s="156">
        <v>2</v>
      </c>
      <c r="AB13" s="156">
        <v>2</v>
      </c>
      <c r="AC13" s="156">
        <v>2</v>
      </c>
      <c r="AD13" s="156">
        <v>2</v>
      </c>
      <c r="AE13" s="156">
        <v>2</v>
      </c>
      <c r="AF13" s="156">
        <v>2</v>
      </c>
      <c r="AG13" s="156">
        <v>2</v>
      </c>
      <c r="AH13" s="254"/>
      <c r="AI13" s="174" t="s">
        <v>139</v>
      </c>
      <c r="AJ13" s="175" t="s">
        <v>139</v>
      </c>
      <c r="AK13" s="436" t="s">
        <v>139</v>
      </c>
      <c r="AL13" s="436" t="s">
        <v>139</v>
      </c>
      <c r="AM13" s="436" t="s">
        <v>139</v>
      </c>
      <c r="AN13" s="254"/>
      <c r="AO13" s="142" t="s">
        <v>100</v>
      </c>
      <c r="AP13" s="142" t="s">
        <v>100</v>
      </c>
      <c r="AQ13" s="142" t="s">
        <v>100</v>
      </c>
      <c r="AR13" s="142" t="s">
        <v>100</v>
      </c>
      <c r="AS13" s="83" t="s">
        <v>103</v>
      </c>
      <c r="AT13" s="83" t="s">
        <v>103</v>
      </c>
      <c r="AU13" s="83" t="s">
        <v>103</v>
      </c>
      <c r="AV13" s="83" t="s">
        <v>103</v>
      </c>
      <c r="AW13" s="84" t="s">
        <v>101</v>
      </c>
      <c r="AX13" s="84" t="s">
        <v>101</v>
      </c>
      <c r="AY13" s="273"/>
      <c r="AZ13" s="184"/>
      <c r="BA13" s="184"/>
      <c r="BB13" s="184"/>
      <c r="BC13" s="184"/>
      <c r="BD13" s="184"/>
      <c r="BE13" s="184"/>
      <c r="BF13" s="186"/>
      <c r="BG13" s="186"/>
      <c r="BH13" s="201">
        <f>SUM(I13:T13,Y14:AE14)</f>
        <v>32</v>
      </c>
      <c r="BI13" s="286"/>
      <c r="BP13" s="88"/>
      <c r="BQ13" s="88"/>
      <c r="BR13" s="88"/>
      <c r="BS13" s="88"/>
      <c r="BT13" s="88"/>
      <c r="BU13" s="88"/>
      <c r="BV13" s="88"/>
    </row>
    <row r="14" spans="1:74" ht="14.25" thickBot="1">
      <c r="A14" s="539"/>
      <c r="B14" s="537"/>
      <c r="C14" s="507"/>
      <c r="D14" s="21" t="s">
        <v>9</v>
      </c>
      <c r="E14" s="261" t="s">
        <v>138</v>
      </c>
      <c r="F14" s="261" t="s">
        <v>138</v>
      </c>
      <c r="G14" s="117">
        <v>2</v>
      </c>
      <c r="H14" s="117">
        <v>2</v>
      </c>
      <c r="I14" s="117">
        <v>2</v>
      </c>
      <c r="J14" s="117">
        <v>2</v>
      </c>
      <c r="K14" s="117">
        <v>2</v>
      </c>
      <c r="L14" s="117">
        <v>2</v>
      </c>
      <c r="M14" s="117">
        <v>2</v>
      </c>
      <c r="N14" s="117">
        <v>2</v>
      </c>
      <c r="O14" s="117">
        <v>2</v>
      </c>
      <c r="P14" s="117">
        <v>2</v>
      </c>
      <c r="Q14" s="117">
        <v>2</v>
      </c>
      <c r="R14" s="117">
        <v>2</v>
      </c>
      <c r="S14" s="261" t="s">
        <v>138</v>
      </c>
      <c r="T14" s="254"/>
      <c r="U14" s="173" t="s">
        <v>139</v>
      </c>
      <c r="V14" s="173" t="s">
        <v>139</v>
      </c>
      <c r="W14" s="254"/>
      <c r="X14" s="22"/>
      <c r="Y14" s="22"/>
      <c r="Z14" s="172">
        <v>2</v>
      </c>
      <c r="AA14" s="172">
        <v>2</v>
      </c>
      <c r="AB14" s="172">
        <v>2</v>
      </c>
      <c r="AC14" s="172">
        <v>2</v>
      </c>
      <c r="AD14" s="172">
        <v>2</v>
      </c>
      <c r="AE14" s="172">
        <v>2</v>
      </c>
      <c r="AF14" s="172">
        <v>2</v>
      </c>
      <c r="AG14" s="172">
        <v>2</v>
      </c>
      <c r="AH14" s="254"/>
      <c r="AI14" s="436" t="s">
        <v>139</v>
      </c>
      <c r="AJ14" s="173" t="s">
        <v>139</v>
      </c>
      <c r="AK14" s="173" t="s">
        <v>139</v>
      </c>
      <c r="AL14" s="173" t="s">
        <v>139</v>
      </c>
      <c r="AM14" s="173" t="s">
        <v>139</v>
      </c>
      <c r="AN14" s="254"/>
      <c r="AO14" s="141" t="s">
        <v>100</v>
      </c>
      <c r="AP14" s="141" t="s">
        <v>100</v>
      </c>
      <c r="AQ14" s="141" t="s">
        <v>100</v>
      </c>
      <c r="AR14" s="141" t="s">
        <v>100</v>
      </c>
      <c r="AS14" s="81" t="s">
        <v>103</v>
      </c>
      <c r="AT14" s="81" t="s">
        <v>103</v>
      </c>
      <c r="AU14" s="81" t="s">
        <v>103</v>
      </c>
      <c r="AV14" s="81" t="s">
        <v>103</v>
      </c>
      <c r="AW14" s="82" t="s">
        <v>101</v>
      </c>
      <c r="AX14" s="82" t="s">
        <v>101</v>
      </c>
      <c r="AY14" s="274"/>
      <c r="AZ14" s="182"/>
      <c r="BA14" s="182"/>
      <c r="BB14" s="182"/>
      <c r="BC14" s="182"/>
      <c r="BD14" s="182"/>
      <c r="BE14" s="182"/>
      <c r="BF14" s="183"/>
      <c r="BG14" s="183"/>
      <c r="BH14" s="96"/>
      <c r="BI14" s="290">
        <f>SUM(E14:V14,Y14:AE14)</f>
        <v>36</v>
      </c>
      <c r="BP14" s="88"/>
      <c r="BQ14" s="88"/>
      <c r="BR14" s="88"/>
      <c r="BS14" s="88"/>
      <c r="BT14" s="88"/>
      <c r="BU14" s="88"/>
      <c r="BV14" s="88"/>
    </row>
    <row r="15" spans="1:74" ht="12.75" customHeight="1" thickBot="1">
      <c r="A15" s="539"/>
      <c r="B15" s="549" t="s">
        <v>75</v>
      </c>
      <c r="C15" s="508" t="s">
        <v>74</v>
      </c>
      <c r="D15" s="28" t="s">
        <v>8</v>
      </c>
      <c r="E15" s="260" t="s">
        <v>138</v>
      </c>
      <c r="F15" s="260" t="s">
        <v>138</v>
      </c>
      <c r="G15" s="69">
        <f>SUM(G17)</f>
        <v>0</v>
      </c>
      <c r="H15" s="69">
        <f t="shared" ref="H15" si="8">SUM(H17)</f>
        <v>0</v>
      </c>
      <c r="I15" s="69">
        <f>SUM(I17)</f>
        <v>0</v>
      </c>
      <c r="J15" s="69">
        <f t="shared" ref="J15:R15" si="9">SUM(J17)</f>
        <v>0</v>
      </c>
      <c r="K15" s="69">
        <f t="shared" si="9"/>
        <v>0</v>
      </c>
      <c r="L15" s="69">
        <f t="shared" si="9"/>
        <v>0</v>
      </c>
      <c r="M15" s="69">
        <f t="shared" si="9"/>
        <v>0</v>
      </c>
      <c r="N15" s="69">
        <f t="shared" si="9"/>
        <v>0</v>
      </c>
      <c r="O15" s="69">
        <f t="shared" si="9"/>
        <v>0</v>
      </c>
      <c r="P15" s="69">
        <f t="shared" si="9"/>
        <v>0</v>
      </c>
      <c r="Q15" s="69">
        <f t="shared" si="9"/>
        <v>0</v>
      </c>
      <c r="R15" s="69">
        <f t="shared" si="9"/>
        <v>0</v>
      </c>
      <c r="S15" s="440" t="s">
        <v>138</v>
      </c>
      <c r="T15" s="255"/>
      <c r="U15" s="436" t="s">
        <v>139</v>
      </c>
      <c r="V15" s="436" t="s">
        <v>139</v>
      </c>
      <c r="W15" s="255"/>
      <c r="X15" s="18"/>
      <c r="Y15" s="18"/>
      <c r="Z15" s="149">
        <f t="shared" ref="Z15:AF15" si="10">SUM(Z17)</f>
        <v>4</v>
      </c>
      <c r="AA15" s="149">
        <f t="shared" si="10"/>
        <v>6</v>
      </c>
      <c r="AB15" s="149">
        <f t="shared" si="10"/>
        <v>4</v>
      </c>
      <c r="AC15" s="149">
        <f t="shared" si="10"/>
        <v>6</v>
      </c>
      <c r="AD15" s="149">
        <f t="shared" si="10"/>
        <v>4</v>
      </c>
      <c r="AE15" s="149">
        <f t="shared" si="10"/>
        <v>4</v>
      </c>
      <c r="AF15" s="149">
        <f t="shared" si="10"/>
        <v>4</v>
      </c>
      <c r="AG15" s="149">
        <v>2</v>
      </c>
      <c r="AH15" s="255"/>
      <c r="AI15" s="174" t="s">
        <v>139</v>
      </c>
      <c r="AJ15" s="175" t="s">
        <v>139</v>
      </c>
      <c r="AK15" s="436" t="s">
        <v>139</v>
      </c>
      <c r="AL15" s="436" t="s">
        <v>139</v>
      </c>
      <c r="AM15" s="436" t="s">
        <v>139</v>
      </c>
      <c r="AN15" s="255"/>
      <c r="AO15" s="142" t="s">
        <v>100</v>
      </c>
      <c r="AP15" s="142" t="s">
        <v>100</v>
      </c>
      <c r="AQ15" s="142" t="s">
        <v>100</v>
      </c>
      <c r="AR15" s="142" t="s">
        <v>100</v>
      </c>
      <c r="AS15" s="83" t="s">
        <v>103</v>
      </c>
      <c r="AT15" s="83" t="s">
        <v>103</v>
      </c>
      <c r="AU15" s="83" t="s">
        <v>103</v>
      </c>
      <c r="AV15" s="83" t="s">
        <v>103</v>
      </c>
      <c r="AW15" s="84" t="s">
        <v>101</v>
      </c>
      <c r="AX15" s="84" t="s">
        <v>101</v>
      </c>
      <c r="AY15" s="184"/>
      <c r="AZ15" s="184"/>
      <c r="BA15" s="184"/>
      <c r="BB15" s="184"/>
      <c r="BC15" s="184"/>
      <c r="BD15" s="184"/>
      <c r="BE15" s="185"/>
      <c r="BF15" s="186"/>
      <c r="BG15" s="186"/>
      <c r="BH15" s="29">
        <f>SUM(Y15:AE15)</f>
        <v>28</v>
      </c>
      <c r="BI15" s="54"/>
      <c r="BP15" s="88"/>
      <c r="BQ15" s="88"/>
      <c r="BR15" s="88"/>
      <c r="BS15" s="88"/>
      <c r="BT15" s="88"/>
      <c r="BU15" s="88"/>
      <c r="BV15" s="88"/>
    </row>
    <row r="16" spans="1:74" ht="14.25" thickBot="1">
      <c r="A16" s="539"/>
      <c r="B16" s="550"/>
      <c r="C16" s="509"/>
      <c r="D16" s="30" t="s">
        <v>9</v>
      </c>
      <c r="E16" s="261" t="s">
        <v>138</v>
      </c>
      <c r="F16" s="261" t="s">
        <v>138</v>
      </c>
      <c r="G16" s="38">
        <f>SUM(G18)</f>
        <v>0</v>
      </c>
      <c r="H16" s="38">
        <f t="shared" ref="H16" si="11">SUM(H18)</f>
        <v>0</v>
      </c>
      <c r="I16" s="38">
        <f>SUM(I18)</f>
        <v>0</v>
      </c>
      <c r="J16" s="38">
        <f t="shared" ref="J16:R16" si="12">SUM(J18)</f>
        <v>0</v>
      </c>
      <c r="K16" s="38">
        <f t="shared" si="12"/>
        <v>0</v>
      </c>
      <c r="L16" s="38">
        <f t="shared" si="12"/>
        <v>0</v>
      </c>
      <c r="M16" s="38">
        <f t="shared" si="12"/>
        <v>0</v>
      </c>
      <c r="N16" s="38">
        <f t="shared" si="12"/>
        <v>0</v>
      </c>
      <c r="O16" s="38">
        <f t="shared" si="12"/>
        <v>0</v>
      </c>
      <c r="P16" s="38">
        <f t="shared" si="12"/>
        <v>0</v>
      </c>
      <c r="Q16" s="38">
        <f t="shared" si="12"/>
        <v>0</v>
      </c>
      <c r="R16" s="38">
        <f t="shared" si="12"/>
        <v>0</v>
      </c>
      <c r="S16" s="261" t="s">
        <v>138</v>
      </c>
      <c r="T16" s="256"/>
      <c r="U16" s="173" t="s">
        <v>139</v>
      </c>
      <c r="V16" s="173" t="s">
        <v>139</v>
      </c>
      <c r="W16" s="256"/>
      <c r="X16" s="22"/>
      <c r="Y16" s="22"/>
      <c r="Z16" s="150">
        <f>Z18</f>
        <v>2</v>
      </c>
      <c r="AA16" s="150">
        <f t="shared" ref="AA16:AG16" si="13">SUM(AA18)</f>
        <v>1</v>
      </c>
      <c r="AB16" s="150">
        <f t="shared" si="13"/>
        <v>1</v>
      </c>
      <c r="AC16" s="150">
        <f t="shared" si="13"/>
        <v>1</v>
      </c>
      <c r="AD16" s="150">
        <f t="shared" si="13"/>
        <v>1</v>
      </c>
      <c r="AE16" s="150">
        <f t="shared" si="13"/>
        <v>1</v>
      </c>
      <c r="AF16" s="150">
        <f t="shared" si="13"/>
        <v>1</v>
      </c>
      <c r="AG16" s="150">
        <f t="shared" si="13"/>
        <v>1</v>
      </c>
      <c r="AH16" s="256"/>
      <c r="AI16" s="174" t="s">
        <v>139</v>
      </c>
      <c r="AJ16" s="173" t="s">
        <v>139</v>
      </c>
      <c r="AK16" s="173" t="s">
        <v>139</v>
      </c>
      <c r="AL16" s="173" t="s">
        <v>139</v>
      </c>
      <c r="AM16" s="173" t="s">
        <v>139</v>
      </c>
      <c r="AN16" s="256"/>
      <c r="AO16" s="141" t="s">
        <v>100</v>
      </c>
      <c r="AP16" s="141" t="s">
        <v>100</v>
      </c>
      <c r="AQ16" s="141" t="s">
        <v>100</v>
      </c>
      <c r="AR16" s="141" t="s">
        <v>100</v>
      </c>
      <c r="AS16" s="81" t="s">
        <v>103</v>
      </c>
      <c r="AT16" s="81" t="s">
        <v>103</v>
      </c>
      <c r="AU16" s="81" t="s">
        <v>197</v>
      </c>
      <c r="AV16" s="81" t="s">
        <v>103</v>
      </c>
      <c r="AW16" s="82" t="s">
        <v>101</v>
      </c>
      <c r="AX16" s="82" t="s">
        <v>101</v>
      </c>
      <c r="AY16" s="182"/>
      <c r="AZ16" s="182"/>
      <c r="BA16" s="182"/>
      <c r="BB16" s="182"/>
      <c r="BC16" s="182"/>
      <c r="BD16" s="182"/>
      <c r="BE16" s="182"/>
      <c r="BF16" s="183"/>
      <c r="BG16" s="183"/>
      <c r="BH16" s="25"/>
      <c r="BI16" s="53">
        <f>SUM(Y16:AE16)</f>
        <v>7</v>
      </c>
      <c r="BP16" s="88"/>
      <c r="BQ16" s="88"/>
      <c r="BR16" s="88"/>
      <c r="BS16" s="88"/>
      <c r="BT16" s="88"/>
      <c r="BU16" s="88"/>
      <c r="BV16" s="88"/>
    </row>
    <row r="17" spans="1:74">
      <c r="A17" s="539"/>
      <c r="B17" s="475" t="s">
        <v>127</v>
      </c>
      <c r="C17" s="506" t="s">
        <v>264</v>
      </c>
      <c r="D17" s="210" t="s">
        <v>8</v>
      </c>
      <c r="E17" s="260" t="s">
        <v>138</v>
      </c>
      <c r="F17" s="260" t="s">
        <v>138</v>
      </c>
      <c r="G17" s="430"/>
      <c r="H17" s="430"/>
      <c r="I17" s="207"/>
      <c r="J17" s="207"/>
      <c r="K17" s="207"/>
      <c r="L17" s="210"/>
      <c r="M17" s="210"/>
      <c r="N17" s="210"/>
      <c r="O17" s="210"/>
      <c r="P17" s="210"/>
      <c r="Q17" s="210"/>
      <c r="R17" s="210"/>
      <c r="S17" s="440" t="s">
        <v>138</v>
      </c>
      <c r="T17" s="254"/>
      <c r="U17" s="436" t="s">
        <v>139</v>
      </c>
      <c r="V17" s="436" t="s">
        <v>139</v>
      </c>
      <c r="W17" s="254"/>
      <c r="X17" s="18"/>
      <c r="Y17" s="18"/>
      <c r="Z17" s="156">
        <v>4</v>
      </c>
      <c r="AA17" s="156">
        <v>6</v>
      </c>
      <c r="AB17" s="156">
        <v>4</v>
      </c>
      <c r="AC17" s="156">
        <v>6</v>
      </c>
      <c r="AD17" s="156">
        <v>4</v>
      </c>
      <c r="AE17" s="156">
        <v>4</v>
      </c>
      <c r="AF17" s="156">
        <v>4</v>
      </c>
      <c r="AG17" s="437">
        <v>2</v>
      </c>
      <c r="AH17" s="254"/>
      <c r="AI17" s="174" t="s">
        <v>139</v>
      </c>
      <c r="AJ17" s="174" t="s">
        <v>139</v>
      </c>
      <c r="AK17" s="174" t="s">
        <v>139</v>
      </c>
      <c r="AL17" s="174" t="s">
        <v>139</v>
      </c>
      <c r="AM17" s="174" t="s">
        <v>139</v>
      </c>
      <c r="AN17" s="254"/>
      <c r="AO17" s="142" t="s">
        <v>100</v>
      </c>
      <c r="AP17" s="142" t="s">
        <v>100</v>
      </c>
      <c r="AQ17" s="142" t="s">
        <v>100</v>
      </c>
      <c r="AR17" s="142" t="s">
        <v>100</v>
      </c>
      <c r="AS17" s="83" t="s">
        <v>103</v>
      </c>
      <c r="AT17" s="83" t="s">
        <v>103</v>
      </c>
      <c r="AU17" s="83" t="s">
        <v>103</v>
      </c>
      <c r="AV17" s="83" t="s">
        <v>103</v>
      </c>
      <c r="AW17" s="84" t="s">
        <v>101</v>
      </c>
      <c r="AX17" s="84" t="s">
        <v>101</v>
      </c>
      <c r="AY17" s="184"/>
      <c r="AZ17" s="184"/>
      <c r="BA17" s="184"/>
      <c r="BB17" s="184"/>
      <c r="BC17" s="184"/>
      <c r="BD17" s="184"/>
      <c r="BE17" s="184"/>
      <c r="BF17" s="186"/>
      <c r="BG17" s="186"/>
      <c r="BH17" s="201">
        <f>SUM(Y17:AE17)</f>
        <v>28</v>
      </c>
      <c r="BI17" s="286"/>
      <c r="BP17" s="88"/>
      <c r="BQ17" s="88"/>
      <c r="BR17" s="88"/>
      <c r="BS17" s="88"/>
      <c r="BT17" s="88"/>
      <c r="BU17" s="88"/>
      <c r="BV17" s="88"/>
    </row>
    <row r="18" spans="1:74" ht="13.5" thickBot="1">
      <c r="A18" s="539"/>
      <c r="B18" s="537"/>
      <c r="C18" s="507"/>
      <c r="D18" s="21" t="s">
        <v>9</v>
      </c>
      <c r="E18" s="261" t="s">
        <v>138</v>
      </c>
      <c r="F18" s="261" t="s">
        <v>138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261" t="s">
        <v>138</v>
      </c>
      <c r="T18" s="254"/>
      <c r="U18" s="173" t="s">
        <v>139</v>
      </c>
      <c r="V18" s="173" t="s">
        <v>139</v>
      </c>
      <c r="W18" s="254"/>
      <c r="X18" s="22"/>
      <c r="Y18" s="22"/>
      <c r="Z18" s="171">
        <v>2</v>
      </c>
      <c r="AA18" s="171">
        <v>1</v>
      </c>
      <c r="AB18" s="171">
        <v>1</v>
      </c>
      <c r="AC18" s="171">
        <v>1</v>
      </c>
      <c r="AD18" s="171">
        <v>1</v>
      </c>
      <c r="AE18" s="171">
        <v>1</v>
      </c>
      <c r="AF18" s="171">
        <v>1</v>
      </c>
      <c r="AG18" s="171">
        <v>1</v>
      </c>
      <c r="AH18" s="254"/>
      <c r="AI18" s="436" t="s">
        <v>139</v>
      </c>
      <c r="AJ18" s="269" t="s">
        <v>139</v>
      </c>
      <c r="AK18" s="269" t="s">
        <v>139</v>
      </c>
      <c r="AL18" s="269" t="s">
        <v>139</v>
      </c>
      <c r="AM18" s="269" t="s">
        <v>139</v>
      </c>
      <c r="AN18" s="254"/>
      <c r="AO18" s="141" t="s">
        <v>100</v>
      </c>
      <c r="AP18" s="141" t="s">
        <v>100</v>
      </c>
      <c r="AQ18" s="141" t="s">
        <v>100</v>
      </c>
      <c r="AR18" s="141" t="s">
        <v>100</v>
      </c>
      <c r="AS18" s="81" t="s">
        <v>103</v>
      </c>
      <c r="AT18" s="81" t="s">
        <v>103</v>
      </c>
      <c r="AU18" s="81" t="s">
        <v>103</v>
      </c>
      <c r="AV18" s="81" t="s">
        <v>103</v>
      </c>
      <c r="AW18" s="82" t="s">
        <v>101</v>
      </c>
      <c r="AX18" s="82" t="s">
        <v>101</v>
      </c>
      <c r="AY18" s="182"/>
      <c r="AZ18" s="182"/>
      <c r="BA18" s="182"/>
      <c r="BB18" s="182"/>
      <c r="BC18" s="182"/>
      <c r="BD18" s="182"/>
      <c r="BE18" s="182"/>
      <c r="BF18" s="183"/>
      <c r="BG18" s="183"/>
      <c r="BH18" s="96"/>
      <c r="BI18" s="290">
        <f>SUM(Y18:AE18)</f>
        <v>7</v>
      </c>
      <c r="BP18" s="88"/>
      <c r="BQ18" s="88"/>
      <c r="BR18" s="88"/>
      <c r="BS18" s="88"/>
      <c r="BT18" s="88"/>
      <c r="BU18" s="88"/>
      <c r="BV18" s="88"/>
    </row>
    <row r="19" spans="1:74">
      <c r="A19" s="539"/>
      <c r="B19" s="475" t="s">
        <v>127</v>
      </c>
      <c r="C19" s="506" t="s">
        <v>128</v>
      </c>
      <c r="D19" s="438" t="s">
        <v>8</v>
      </c>
      <c r="E19" s="440" t="s">
        <v>138</v>
      </c>
      <c r="F19" s="440" t="s">
        <v>138</v>
      </c>
      <c r="G19" s="430"/>
      <c r="H19" s="430"/>
      <c r="I19" s="430"/>
      <c r="J19" s="430"/>
      <c r="K19" s="430"/>
      <c r="L19" s="438"/>
      <c r="M19" s="438"/>
      <c r="N19" s="438"/>
      <c r="O19" s="438"/>
      <c r="P19" s="438"/>
      <c r="Q19" s="438"/>
      <c r="R19" s="438"/>
      <c r="S19" s="440" t="s">
        <v>138</v>
      </c>
      <c r="T19" s="254"/>
      <c r="U19" s="436" t="s">
        <v>139</v>
      </c>
      <c r="V19" s="436" t="s">
        <v>139</v>
      </c>
      <c r="W19" s="254"/>
      <c r="X19" s="18"/>
      <c r="Y19" s="18"/>
      <c r="Z19" s="156">
        <v>4</v>
      </c>
      <c r="AA19" s="156">
        <v>6</v>
      </c>
      <c r="AB19" s="156">
        <v>4</v>
      </c>
      <c r="AC19" s="156">
        <v>6</v>
      </c>
      <c r="AD19" s="156">
        <v>4</v>
      </c>
      <c r="AE19" s="156">
        <v>4</v>
      </c>
      <c r="AF19" s="156">
        <v>4</v>
      </c>
      <c r="AG19" s="437">
        <v>2</v>
      </c>
      <c r="AH19" s="254"/>
      <c r="AI19" s="174" t="s">
        <v>139</v>
      </c>
      <c r="AJ19" s="174" t="s">
        <v>139</v>
      </c>
      <c r="AK19" s="174" t="s">
        <v>139</v>
      </c>
      <c r="AL19" s="174" t="s">
        <v>139</v>
      </c>
      <c r="AM19" s="174" t="s">
        <v>139</v>
      </c>
      <c r="AN19" s="254"/>
      <c r="AO19" s="142" t="s">
        <v>100</v>
      </c>
      <c r="AP19" s="142" t="s">
        <v>100</v>
      </c>
      <c r="AQ19" s="142" t="s">
        <v>100</v>
      </c>
      <c r="AR19" s="142" t="s">
        <v>100</v>
      </c>
      <c r="AS19" s="83" t="s">
        <v>103</v>
      </c>
      <c r="AT19" s="83" t="s">
        <v>103</v>
      </c>
      <c r="AU19" s="83" t="s">
        <v>103</v>
      </c>
      <c r="AV19" s="83" t="s">
        <v>103</v>
      </c>
      <c r="AW19" s="84" t="s">
        <v>101</v>
      </c>
      <c r="AX19" s="84" t="s">
        <v>101</v>
      </c>
      <c r="AY19" s="184"/>
      <c r="AZ19" s="184"/>
      <c r="BA19" s="184"/>
      <c r="BB19" s="184"/>
      <c r="BC19" s="184"/>
      <c r="BD19" s="184"/>
      <c r="BE19" s="184"/>
      <c r="BF19" s="186"/>
      <c r="BG19" s="186"/>
      <c r="BH19" s="201">
        <f>SUM(Y19:AE19)</f>
        <v>28</v>
      </c>
      <c r="BI19" s="286"/>
      <c r="BP19" s="88"/>
      <c r="BQ19" s="88"/>
      <c r="BR19" s="88"/>
      <c r="BS19" s="88"/>
      <c r="BT19" s="88"/>
      <c r="BU19" s="88"/>
      <c r="BV19" s="88"/>
    </row>
    <row r="20" spans="1:74" ht="13.5" thickBot="1">
      <c r="A20" s="539"/>
      <c r="B20" s="537"/>
      <c r="C20" s="507"/>
      <c r="D20" s="21" t="s">
        <v>9</v>
      </c>
      <c r="E20" s="261" t="s">
        <v>138</v>
      </c>
      <c r="F20" s="261" t="s">
        <v>138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261" t="s">
        <v>138</v>
      </c>
      <c r="T20" s="254"/>
      <c r="U20" s="173" t="s">
        <v>139</v>
      </c>
      <c r="V20" s="173" t="s">
        <v>139</v>
      </c>
      <c r="W20" s="254"/>
      <c r="X20" s="22"/>
      <c r="Y20" s="22"/>
      <c r="Z20" s="171"/>
      <c r="AA20" s="171"/>
      <c r="AB20" s="171"/>
      <c r="AC20" s="171"/>
      <c r="AD20" s="171"/>
      <c r="AE20" s="171"/>
      <c r="AF20" s="171"/>
      <c r="AG20" s="171"/>
      <c r="AH20" s="254"/>
      <c r="AI20" s="436" t="s">
        <v>139</v>
      </c>
      <c r="AJ20" s="269" t="s">
        <v>139</v>
      </c>
      <c r="AK20" s="269" t="s">
        <v>139</v>
      </c>
      <c r="AL20" s="269" t="s">
        <v>139</v>
      </c>
      <c r="AM20" s="269" t="s">
        <v>139</v>
      </c>
      <c r="AN20" s="254"/>
      <c r="AO20" s="141" t="s">
        <v>100</v>
      </c>
      <c r="AP20" s="141" t="s">
        <v>100</v>
      </c>
      <c r="AQ20" s="141" t="s">
        <v>100</v>
      </c>
      <c r="AR20" s="141" t="s">
        <v>100</v>
      </c>
      <c r="AS20" s="81" t="s">
        <v>103</v>
      </c>
      <c r="AT20" s="81" t="s">
        <v>103</v>
      </c>
      <c r="AU20" s="81" t="s">
        <v>103</v>
      </c>
      <c r="AV20" s="81" t="s">
        <v>103</v>
      </c>
      <c r="AW20" s="82" t="s">
        <v>101</v>
      </c>
      <c r="AX20" s="82" t="s">
        <v>101</v>
      </c>
      <c r="AY20" s="182"/>
      <c r="AZ20" s="182"/>
      <c r="BA20" s="182"/>
      <c r="BB20" s="182"/>
      <c r="BC20" s="182"/>
      <c r="BD20" s="182"/>
      <c r="BE20" s="182"/>
      <c r="BF20" s="183"/>
      <c r="BG20" s="183"/>
      <c r="BH20" s="96"/>
      <c r="BI20" s="290">
        <f>SUM(Y20:AE20)</f>
        <v>0</v>
      </c>
      <c r="BP20" s="88"/>
      <c r="BQ20" s="88"/>
      <c r="BR20" s="88"/>
      <c r="BS20" s="88"/>
      <c r="BT20" s="88"/>
      <c r="BU20" s="88"/>
      <c r="BV20" s="88"/>
    </row>
    <row r="21" spans="1:74" ht="12.75" customHeight="1">
      <c r="A21" s="539"/>
      <c r="B21" s="549" t="s">
        <v>84</v>
      </c>
      <c r="C21" s="508" t="s">
        <v>11</v>
      </c>
      <c r="D21" s="68" t="s">
        <v>8</v>
      </c>
      <c r="E21" s="260" t="s">
        <v>138</v>
      </c>
      <c r="F21" s="260" t="s">
        <v>138</v>
      </c>
      <c r="G21" s="69">
        <f t="shared" ref="G21:R21" si="14">SUM(G23,G29,G35)</f>
        <v>32</v>
      </c>
      <c r="H21" s="69">
        <f t="shared" si="14"/>
        <v>32</v>
      </c>
      <c r="I21" s="69">
        <f t="shared" si="14"/>
        <v>32</v>
      </c>
      <c r="J21" s="69">
        <f t="shared" si="14"/>
        <v>32</v>
      </c>
      <c r="K21" s="69">
        <f t="shared" si="14"/>
        <v>32</v>
      </c>
      <c r="L21" s="69">
        <f t="shared" si="14"/>
        <v>32</v>
      </c>
      <c r="M21" s="69">
        <f t="shared" si="14"/>
        <v>32</v>
      </c>
      <c r="N21" s="69">
        <f t="shared" si="14"/>
        <v>32</v>
      </c>
      <c r="O21" s="69">
        <f t="shared" si="14"/>
        <v>32</v>
      </c>
      <c r="P21" s="69">
        <f t="shared" si="14"/>
        <v>32</v>
      </c>
      <c r="Q21" s="69">
        <f t="shared" si="14"/>
        <v>32</v>
      </c>
      <c r="R21" s="69">
        <f t="shared" si="14"/>
        <v>32</v>
      </c>
      <c r="S21" s="440" t="s">
        <v>138</v>
      </c>
      <c r="T21" s="255"/>
      <c r="U21" s="436" t="s">
        <v>139</v>
      </c>
      <c r="V21" s="436" t="s">
        <v>139</v>
      </c>
      <c r="W21" s="255"/>
      <c r="X21" s="18"/>
      <c r="Y21" s="18"/>
      <c r="Z21" s="149">
        <f t="shared" ref="Z21:AG22" si="15">SUM(Z23,Z29,Z35)</f>
        <v>28</v>
      </c>
      <c r="AA21" s="149">
        <f t="shared" si="15"/>
        <v>26</v>
      </c>
      <c r="AB21" s="149">
        <f t="shared" si="15"/>
        <v>28</v>
      </c>
      <c r="AC21" s="149">
        <f t="shared" si="15"/>
        <v>26</v>
      </c>
      <c r="AD21" s="149">
        <f t="shared" si="15"/>
        <v>28</v>
      </c>
      <c r="AE21" s="149">
        <f t="shared" si="15"/>
        <v>28</v>
      </c>
      <c r="AF21" s="149">
        <f t="shared" si="15"/>
        <v>28</v>
      </c>
      <c r="AG21" s="149">
        <f t="shared" si="15"/>
        <v>12</v>
      </c>
      <c r="AH21" s="255"/>
      <c r="AI21" s="174" t="s">
        <v>139</v>
      </c>
      <c r="AJ21" s="175" t="s">
        <v>139</v>
      </c>
      <c r="AK21" s="436" t="s">
        <v>139</v>
      </c>
      <c r="AL21" s="436" t="s">
        <v>139</v>
      </c>
      <c r="AM21" s="436" t="s">
        <v>139</v>
      </c>
      <c r="AN21" s="255"/>
      <c r="AO21" s="142" t="s">
        <v>100</v>
      </c>
      <c r="AP21" s="142" t="s">
        <v>100</v>
      </c>
      <c r="AQ21" s="142" t="s">
        <v>100</v>
      </c>
      <c r="AR21" s="142" t="s">
        <v>100</v>
      </c>
      <c r="AS21" s="83" t="s">
        <v>103</v>
      </c>
      <c r="AT21" s="83" t="s">
        <v>103</v>
      </c>
      <c r="AU21" s="83" t="s">
        <v>103</v>
      </c>
      <c r="AV21" s="83" t="s">
        <v>103</v>
      </c>
      <c r="AW21" s="84" t="s">
        <v>101</v>
      </c>
      <c r="AX21" s="84" t="s">
        <v>101</v>
      </c>
      <c r="AY21" s="184"/>
      <c r="AZ21" s="184"/>
      <c r="BA21" s="184"/>
      <c r="BB21" s="184"/>
      <c r="BC21" s="184"/>
      <c r="BD21" s="184"/>
      <c r="BE21" s="184"/>
      <c r="BF21" s="186"/>
      <c r="BG21" s="186"/>
      <c r="BH21" s="29">
        <f>SUM(I21:T21,Y21:AE21)</f>
        <v>484</v>
      </c>
      <c r="BI21" s="54"/>
      <c r="BP21" s="88"/>
      <c r="BQ21" s="88"/>
      <c r="BR21" s="88"/>
      <c r="BS21" s="88"/>
      <c r="BT21" s="88"/>
      <c r="BU21" s="88"/>
      <c r="BV21" s="88"/>
    </row>
    <row r="22" spans="1:74" ht="14.25" thickBot="1">
      <c r="A22" s="539"/>
      <c r="B22" s="550"/>
      <c r="C22" s="509"/>
      <c r="D22" s="30" t="s">
        <v>9</v>
      </c>
      <c r="E22" s="261" t="s">
        <v>138</v>
      </c>
      <c r="F22" s="261" t="s">
        <v>138</v>
      </c>
      <c r="G22" s="38">
        <f t="shared" ref="G22:R22" si="16">SUM(G24,G30,G36)</f>
        <v>13</v>
      </c>
      <c r="H22" s="38">
        <f t="shared" si="16"/>
        <v>13</v>
      </c>
      <c r="I22" s="38">
        <f t="shared" si="16"/>
        <v>13</v>
      </c>
      <c r="J22" s="38">
        <f t="shared" si="16"/>
        <v>13</v>
      </c>
      <c r="K22" s="38">
        <f t="shared" si="16"/>
        <v>13</v>
      </c>
      <c r="L22" s="38">
        <f t="shared" si="16"/>
        <v>13</v>
      </c>
      <c r="M22" s="38">
        <f t="shared" si="16"/>
        <v>13</v>
      </c>
      <c r="N22" s="38">
        <f t="shared" si="16"/>
        <v>13</v>
      </c>
      <c r="O22" s="38">
        <f t="shared" si="16"/>
        <v>13</v>
      </c>
      <c r="P22" s="38">
        <f t="shared" si="16"/>
        <v>13</v>
      </c>
      <c r="Q22" s="38">
        <f t="shared" si="16"/>
        <v>13</v>
      </c>
      <c r="R22" s="38">
        <f t="shared" si="16"/>
        <v>13</v>
      </c>
      <c r="S22" s="261" t="s">
        <v>138</v>
      </c>
      <c r="T22" s="256"/>
      <c r="U22" s="173" t="s">
        <v>139</v>
      </c>
      <c r="V22" s="173" t="s">
        <v>139</v>
      </c>
      <c r="W22" s="256"/>
      <c r="X22" s="22"/>
      <c r="Y22" s="22"/>
      <c r="Z22" s="150">
        <f t="shared" si="15"/>
        <v>14</v>
      </c>
      <c r="AA22" s="150">
        <f t="shared" si="15"/>
        <v>13</v>
      </c>
      <c r="AB22" s="150">
        <f t="shared" si="15"/>
        <v>14</v>
      </c>
      <c r="AC22" s="150">
        <f t="shared" si="15"/>
        <v>13</v>
      </c>
      <c r="AD22" s="150">
        <f t="shared" si="15"/>
        <v>14</v>
      </c>
      <c r="AE22" s="150">
        <f t="shared" si="15"/>
        <v>14</v>
      </c>
      <c r="AF22" s="150">
        <f t="shared" si="15"/>
        <v>14</v>
      </c>
      <c r="AG22" s="150">
        <f t="shared" si="15"/>
        <v>6</v>
      </c>
      <c r="AH22" s="256"/>
      <c r="AI22" s="436" t="s">
        <v>139</v>
      </c>
      <c r="AJ22" s="173" t="s">
        <v>139</v>
      </c>
      <c r="AK22" s="173" t="s">
        <v>139</v>
      </c>
      <c r="AL22" s="173" t="s">
        <v>139</v>
      </c>
      <c r="AM22" s="173" t="s">
        <v>139</v>
      </c>
      <c r="AN22" s="256"/>
      <c r="AO22" s="141" t="s">
        <v>100</v>
      </c>
      <c r="AP22" s="141" t="s">
        <v>100</v>
      </c>
      <c r="AQ22" s="141" t="s">
        <v>100</v>
      </c>
      <c r="AR22" s="141" t="s">
        <v>100</v>
      </c>
      <c r="AS22" s="81" t="s">
        <v>103</v>
      </c>
      <c r="AT22" s="81" t="s">
        <v>103</v>
      </c>
      <c r="AU22" s="81" t="s">
        <v>103</v>
      </c>
      <c r="AV22" s="81" t="s">
        <v>103</v>
      </c>
      <c r="AW22" s="82" t="s">
        <v>101</v>
      </c>
      <c r="AX22" s="82" t="s">
        <v>101</v>
      </c>
      <c r="AY22" s="182"/>
      <c r="AZ22" s="182"/>
      <c r="BA22" s="182"/>
      <c r="BB22" s="182"/>
      <c r="BC22" s="182"/>
      <c r="BD22" s="182"/>
      <c r="BE22" s="182"/>
      <c r="BF22" s="183"/>
      <c r="BG22" s="183"/>
      <c r="BH22" s="25"/>
      <c r="BI22" s="53">
        <f>SUM(I22:T22,Y22:AE22)</f>
        <v>212</v>
      </c>
      <c r="BP22" s="88"/>
      <c r="BQ22" s="88"/>
      <c r="BR22" s="88"/>
      <c r="BS22" s="88"/>
      <c r="BT22" s="88"/>
      <c r="BU22" s="88"/>
      <c r="BV22" s="88"/>
    </row>
    <row r="23" spans="1:74" ht="12.75" customHeight="1">
      <c r="A23" s="539"/>
      <c r="B23" s="551" t="s">
        <v>129</v>
      </c>
      <c r="C23" s="553" t="s">
        <v>116</v>
      </c>
      <c r="D23" s="262" t="s">
        <v>8</v>
      </c>
      <c r="E23" s="260" t="s">
        <v>138</v>
      </c>
      <c r="F23" s="260" t="s">
        <v>138</v>
      </c>
      <c r="G23" s="138">
        <f>G25</f>
        <v>14</v>
      </c>
      <c r="H23" s="138">
        <f t="shared" ref="H23" si="17">H25</f>
        <v>12</v>
      </c>
      <c r="I23" s="138">
        <f>I25</f>
        <v>14</v>
      </c>
      <c r="J23" s="138">
        <f t="shared" ref="J23:R23" si="18">J25</f>
        <v>12</v>
      </c>
      <c r="K23" s="138">
        <f t="shared" si="18"/>
        <v>14</v>
      </c>
      <c r="L23" s="138">
        <f t="shared" si="18"/>
        <v>12</v>
      </c>
      <c r="M23" s="138">
        <f t="shared" si="18"/>
        <v>14</v>
      </c>
      <c r="N23" s="138">
        <f t="shared" si="18"/>
        <v>12</v>
      </c>
      <c r="O23" s="138">
        <f t="shared" si="18"/>
        <v>14</v>
      </c>
      <c r="P23" s="138">
        <f t="shared" si="18"/>
        <v>12</v>
      </c>
      <c r="Q23" s="138">
        <f t="shared" si="18"/>
        <v>14</v>
      </c>
      <c r="R23" s="138">
        <f t="shared" si="18"/>
        <v>12</v>
      </c>
      <c r="S23" s="440" t="s">
        <v>138</v>
      </c>
      <c r="T23" s="257"/>
      <c r="U23" s="436" t="s">
        <v>139</v>
      </c>
      <c r="V23" s="436" t="s">
        <v>139</v>
      </c>
      <c r="W23" s="257"/>
      <c r="X23" s="11"/>
      <c r="Y23" s="439"/>
      <c r="Z23" s="154"/>
      <c r="AA23" s="154"/>
      <c r="AB23" s="154"/>
      <c r="AC23" s="154"/>
      <c r="AD23" s="154"/>
      <c r="AE23" s="154"/>
      <c r="AF23" s="154"/>
      <c r="AG23" s="154"/>
      <c r="AH23" s="257"/>
      <c r="AI23" s="174" t="s">
        <v>139</v>
      </c>
      <c r="AJ23" s="174" t="s">
        <v>139</v>
      </c>
      <c r="AK23" s="174" t="s">
        <v>139</v>
      </c>
      <c r="AL23" s="174" t="s">
        <v>139</v>
      </c>
      <c r="AM23" s="174" t="s">
        <v>139</v>
      </c>
      <c r="AN23" s="257"/>
      <c r="AO23" s="144" t="s">
        <v>100</v>
      </c>
      <c r="AP23" s="144" t="s">
        <v>100</v>
      </c>
      <c r="AQ23" s="144" t="s">
        <v>100</v>
      </c>
      <c r="AR23" s="144" t="s">
        <v>100</v>
      </c>
      <c r="AS23" s="146" t="s">
        <v>103</v>
      </c>
      <c r="AT23" s="146" t="s">
        <v>103</v>
      </c>
      <c r="AU23" s="146" t="s">
        <v>103</v>
      </c>
      <c r="AV23" s="146" t="s">
        <v>103</v>
      </c>
      <c r="AW23" s="147" t="s">
        <v>101</v>
      </c>
      <c r="AX23" s="147" t="s">
        <v>101</v>
      </c>
      <c r="AY23" s="184"/>
      <c r="AZ23" s="184"/>
      <c r="BA23" s="184"/>
      <c r="BB23" s="184"/>
      <c r="BC23" s="184"/>
      <c r="BD23" s="184"/>
      <c r="BE23" s="184"/>
      <c r="BF23" s="186"/>
      <c r="BG23" s="186"/>
      <c r="BH23" s="118">
        <f>SUM(I23:T23)</f>
        <v>130</v>
      </c>
      <c r="BI23" s="291"/>
      <c r="BP23" s="88"/>
      <c r="BQ23" s="88"/>
      <c r="BR23" s="88"/>
      <c r="BS23" s="88"/>
      <c r="BT23" s="88"/>
      <c r="BU23" s="88"/>
      <c r="BV23" s="88"/>
    </row>
    <row r="24" spans="1:74" ht="13.5" thickBot="1">
      <c r="A24" s="539"/>
      <c r="B24" s="552"/>
      <c r="C24" s="554"/>
      <c r="D24" s="57" t="s">
        <v>9</v>
      </c>
      <c r="E24" s="261" t="s">
        <v>138</v>
      </c>
      <c r="F24" s="261" t="s">
        <v>138</v>
      </c>
      <c r="G24" s="139">
        <f>SUM(G26)</f>
        <v>7</v>
      </c>
      <c r="H24" s="139">
        <f t="shared" ref="H24" si="19">H26</f>
        <v>6</v>
      </c>
      <c r="I24" s="139">
        <f>SUM(I26)</f>
        <v>7</v>
      </c>
      <c r="J24" s="139">
        <f t="shared" ref="J24:R24" si="20">J26</f>
        <v>6</v>
      </c>
      <c r="K24" s="139">
        <f t="shared" si="20"/>
        <v>7</v>
      </c>
      <c r="L24" s="139">
        <f t="shared" si="20"/>
        <v>6</v>
      </c>
      <c r="M24" s="139">
        <f t="shared" si="20"/>
        <v>7</v>
      </c>
      <c r="N24" s="139">
        <f t="shared" si="20"/>
        <v>6</v>
      </c>
      <c r="O24" s="139">
        <f t="shared" si="20"/>
        <v>7</v>
      </c>
      <c r="P24" s="139">
        <f t="shared" si="20"/>
        <v>6</v>
      </c>
      <c r="Q24" s="139">
        <f t="shared" si="20"/>
        <v>7</v>
      </c>
      <c r="R24" s="139">
        <f t="shared" si="20"/>
        <v>6</v>
      </c>
      <c r="S24" s="261" t="s">
        <v>138</v>
      </c>
      <c r="T24" s="258"/>
      <c r="U24" s="173" t="s">
        <v>139</v>
      </c>
      <c r="V24" s="173" t="s">
        <v>139</v>
      </c>
      <c r="W24" s="258"/>
      <c r="X24" s="22"/>
      <c r="Y24" s="22"/>
      <c r="Z24" s="155"/>
      <c r="AA24" s="155"/>
      <c r="AB24" s="155"/>
      <c r="AC24" s="155"/>
      <c r="AD24" s="155"/>
      <c r="AE24" s="155"/>
      <c r="AF24" s="155"/>
      <c r="AG24" s="155"/>
      <c r="AH24" s="258"/>
      <c r="AI24" s="436" t="s">
        <v>139</v>
      </c>
      <c r="AJ24" s="269" t="s">
        <v>139</v>
      </c>
      <c r="AK24" s="269" t="s">
        <v>139</v>
      </c>
      <c r="AL24" s="269" t="s">
        <v>139</v>
      </c>
      <c r="AM24" s="269" t="s">
        <v>139</v>
      </c>
      <c r="AN24" s="258"/>
      <c r="AO24" s="141" t="s">
        <v>100</v>
      </c>
      <c r="AP24" s="141" t="s">
        <v>100</v>
      </c>
      <c r="AQ24" s="141" t="s">
        <v>100</v>
      </c>
      <c r="AR24" s="141" t="s">
        <v>100</v>
      </c>
      <c r="AS24" s="81" t="s">
        <v>103</v>
      </c>
      <c r="AT24" s="81" t="s">
        <v>103</v>
      </c>
      <c r="AU24" s="81" t="s">
        <v>103</v>
      </c>
      <c r="AV24" s="81" t="s">
        <v>103</v>
      </c>
      <c r="AW24" s="82" t="s">
        <v>101</v>
      </c>
      <c r="AX24" s="82" t="s">
        <v>101</v>
      </c>
      <c r="AY24" s="182"/>
      <c r="AZ24" s="182"/>
      <c r="BA24" s="182"/>
      <c r="BB24" s="182"/>
      <c r="BC24" s="182"/>
      <c r="BD24" s="182"/>
      <c r="BE24" s="182"/>
      <c r="BF24" s="183"/>
      <c r="BG24" s="183"/>
      <c r="BH24" s="119"/>
      <c r="BI24" s="303">
        <f>SUM(I24:T24)</f>
        <v>65</v>
      </c>
      <c r="BP24" s="88"/>
      <c r="BQ24" s="88"/>
      <c r="BR24" s="88"/>
      <c r="BS24" s="88"/>
      <c r="BT24" s="88"/>
      <c r="BU24" s="88"/>
      <c r="BV24" s="88"/>
    </row>
    <row r="25" spans="1:74" ht="12.75" customHeight="1" thickBot="1">
      <c r="A25" s="539"/>
      <c r="B25" s="475" t="s">
        <v>86</v>
      </c>
      <c r="C25" s="506" t="s">
        <v>130</v>
      </c>
      <c r="D25" s="209" t="s">
        <v>8</v>
      </c>
      <c r="E25" s="260" t="s">
        <v>138</v>
      </c>
      <c r="F25" s="260" t="s">
        <v>138</v>
      </c>
      <c r="G25" s="430">
        <v>14</v>
      </c>
      <c r="H25" s="430">
        <v>12</v>
      </c>
      <c r="I25" s="207">
        <v>14</v>
      </c>
      <c r="J25" s="207">
        <v>12</v>
      </c>
      <c r="K25" s="207">
        <v>14</v>
      </c>
      <c r="L25" s="210">
        <v>12</v>
      </c>
      <c r="M25" s="210">
        <v>14</v>
      </c>
      <c r="N25" s="210">
        <v>12</v>
      </c>
      <c r="O25" s="210">
        <v>14</v>
      </c>
      <c r="P25" s="210">
        <v>12</v>
      </c>
      <c r="Q25" s="210">
        <v>14</v>
      </c>
      <c r="R25" s="210">
        <v>12</v>
      </c>
      <c r="S25" s="440" t="s">
        <v>138</v>
      </c>
      <c r="T25" s="254"/>
      <c r="U25" s="436" t="s">
        <v>139</v>
      </c>
      <c r="V25" s="436" t="s">
        <v>139</v>
      </c>
      <c r="W25" s="254"/>
      <c r="X25" s="18"/>
      <c r="Y25" s="18"/>
      <c r="Z25" s="153"/>
      <c r="AA25" s="153"/>
      <c r="AB25" s="153"/>
      <c r="AC25" s="153"/>
      <c r="AD25" s="153"/>
      <c r="AE25" s="153"/>
      <c r="AF25" s="153"/>
      <c r="AG25" s="153"/>
      <c r="AH25" s="254"/>
      <c r="AI25" s="174" t="s">
        <v>139</v>
      </c>
      <c r="AJ25" s="175" t="s">
        <v>139</v>
      </c>
      <c r="AK25" s="436" t="s">
        <v>139</v>
      </c>
      <c r="AL25" s="436" t="s">
        <v>139</v>
      </c>
      <c r="AM25" s="436" t="s">
        <v>139</v>
      </c>
      <c r="AN25" s="254"/>
      <c r="AO25" s="142" t="s">
        <v>100</v>
      </c>
      <c r="AP25" s="142" t="s">
        <v>100</v>
      </c>
      <c r="AQ25" s="142" t="s">
        <v>100</v>
      </c>
      <c r="AR25" s="142" t="s">
        <v>100</v>
      </c>
      <c r="AS25" s="83" t="s">
        <v>103</v>
      </c>
      <c r="AT25" s="83" t="s">
        <v>103</v>
      </c>
      <c r="AU25" s="83" t="s">
        <v>103</v>
      </c>
      <c r="AV25" s="83" t="s">
        <v>103</v>
      </c>
      <c r="AW25" s="84" t="s">
        <v>101</v>
      </c>
      <c r="AX25" s="84" t="s">
        <v>101</v>
      </c>
      <c r="AY25" s="184"/>
      <c r="AZ25" s="184"/>
      <c r="BA25" s="184"/>
      <c r="BB25" s="184"/>
      <c r="BC25" s="184"/>
      <c r="BD25" s="184"/>
      <c r="BE25" s="185"/>
      <c r="BF25" s="186"/>
      <c r="BG25" s="186"/>
      <c r="BH25" s="201">
        <f>SUM(E25:V25)</f>
        <v>156</v>
      </c>
      <c r="BI25" s="286"/>
      <c r="BP25" s="88"/>
      <c r="BQ25" s="88"/>
      <c r="BR25" s="88"/>
      <c r="BS25" s="88"/>
      <c r="BT25" s="88"/>
      <c r="BU25" s="88"/>
      <c r="BV25" s="88"/>
    </row>
    <row r="26" spans="1:74" ht="37.5" customHeight="1" thickBot="1">
      <c r="A26" s="539"/>
      <c r="B26" s="537"/>
      <c r="C26" s="507"/>
      <c r="D26" s="20" t="s">
        <v>9</v>
      </c>
      <c r="E26" s="261" t="s">
        <v>138</v>
      </c>
      <c r="F26" s="261" t="s">
        <v>138</v>
      </c>
      <c r="G26" s="117">
        <v>7</v>
      </c>
      <c r="H26" s="117">
        <v>6</v>
      </c>
      <c r="I26" s="117">
        <v>7</v>
      </c>
      <c r="J26" s="117">
        <v>6</v>
      </c>
      <c r="K26" s="117">
        <v>7</v>
      </c>
      <c r="L26" s="117">
        <v>6</v>
      </c>
      <c r="M26" s="117">
        <v>7</v>
      </c>
      <c r="N26" s="117">
        <v>6</v>
      </c>
      <c r="O26" s="117">
        <v>7</v>
      </c>
      <c r="P26" s="117">
        <v>6</v>
      </c>
      <c r="Q26" s="117">
        <v>7</v>
      </c>
      <c r="R26" s="117">
        <v>6</v>
      </c>
      <c r="S26" s="261" t="s">
        <v>138</v>
      </c>
      <c r="T26" s="268"/>
      <c r="U26" s="173" t="s">
        <v>139</v>
      </c>
      <c r="V26" s="173" t="s">
        <v>139</v>
      </c>
      <c r="W26" s="268"/>
      <c r="X26" s="22"/>
      <c r="Y26" s="22"/>
      <c r="Z26" s="170"/>
      <c r="AA26" s="170"/>
      <c r="AB26" s="170"/>
      <c r="AC26" s="170"/>
      <c r="AD26" s="170"/>
      <c r="AE26" s="170"/>
      <c r="AF26" s="170"/>
      <c r="AG26" s="170"/>
      <c r="AH26" s="268"/>
      <c r="AI26" s="174" t="s">
        <v>139</v>
      </c>
      <c r="AJ26" s="173" t="s">
        <v>139</v>
      </c>
      <c r="AK26" s="173" t="s">
        <v>139</v>
      </c>
      <c r="AL26" s="173" t="s">
        <v>139</v>
      </c>
      <c r="AM26" s="173" t="s">
        <v>139</v>
      </c>
      <c r="AN26" s="268"/>
      <c r="AO26" s="141" t="s">
        <v>100</v>
      </c>
      <c r="AP26" s="141" t="s">
        <v>100</v>
      </c>
      <c r="AQ26" s="141" t="s">
        <v>100</v>
      </c>
      <c r="AR26" s="141" t="s">
        <v>100</v>
      </c>
      <c r="AS26" s="81" t="s">
        <v>103</v>
      </c>
      <c r="AT26" s="81" t="s">
        <v>103</v>
      </c>
      <c r="AU26" s="81" t="s">
        <v>103</v>
      </c>
      <c r="AV26" s="81" t="s">
        <v>103</v>
      </c>
      <c r="AW26" s="82" t="s">
        <v>101</v>
      </c>
      <c r="AX26" s="82" t="s">
        <v>101</v>
      </c>
      <c r="AY26" s="182"/>
      <c r="AZ26" s="182"/>
      <c r="BA26" s="182"/>
      <c r="BB26" s="182"/>
      <c r="BC26" s="182"/>
      <c r="BD26" s="182"/>
      <c r="BE26" s="182"/>
      <c r="BF26" s="183"/>
      <c r="BG26" s="183"/>
      <c r="BH26" s="96"/>
      <c r="BI26" s="290">
        <f>SUM(E26:V26)</f>
        <v>78</v>
      </c>
      <c r="BP26" s="88"/>
      <c r="BQ26" s="88"/>
      <c r="BR26" s="88"/>
      <c r="BS26" s="88"/>
      <c r="BT26" s="88"/>
      <c r="BU26" s="88"/>
      <c r="BV26" s="88"/>
    </row>
    <row r="27" spans="1:74" ht="12.75" customHeight="1" thickBot="1">
      <c r="A27" s="539"/>
      <c r="B27" s="475" t="s">
        <v>265</v>
      </c>
      <c r="C27" s="506" t="s">
        <v>266</v>
      </c>
      <c r="D27" s="434" t="s">
        <v>8</v>
      </c>
      <c r="E27" s="440" t="s">
        <v>138</v>
      </c>
      <c r="F27" s="440" t="s">
        <v>138</v>
      </c>
      <c r="G27" s="430">
        <v>4</v>
      </c>
      <c r="H27" s="430">
        <v>4</v>
      </c>
      <c r="I27" s="430">
        <v>4</v>
      </c>
      <c r="J27" s="430">
        <v>4</v>
      </c>
      <c r="K27" s="430">
        <v>4</v>
      </c>
      <c r="L27" s="438">
        <v>4</v>
      </c>
      <c r="M27" s="438">
        <v>4</v>
      </c>
      <c r="N27" s="438">
        <v>4</v>
      </c>
      <c r="O27" s="438">
        <v>4</v>
      </c>
      <c r="P27" s="438">
        <v>4</v>
      </c>
      <c r="Q27" s="438">
        <v>4</v>
      </c>
      <c r="R27" s="438">
        <v>4</v>
      </c>
      <c r="S27" s="440" t="s">
        <v>138</v>
      </c>
      <c r="T27" s="254"/>
      <c r="U27" s="436" t="s">
        <v>139</v>
      </c>
      <c r="V27" s="436" t="s">
        <v>139</v>
      </c>
      <c r="W27" s="254"/>
      <c r="X27" s="18"/>
      <c r="Y27" s="18"/>
      <c r="Z27" s="153"/>
      <c r="AA27" s="153"/>
      <c r="AB27" s="153"/>
      <c r="AC27" s="153"/>
      <c r="AD27" s="153"/>
      <c r="AE27" s="153"/>
      <c r="AF27" s="153"/>
      <c r="AG27" s="153"/>
      <c r="AH27" s="254"/>
      <c r="AI27" s="174" t="s">
        <v>139</v>
      </c>
      <c r="AJ27" s="436" t="s">
        <v>139</v>
      </c>
      <c r="AK27" s="436" t="s">
        <v>139</v>
      </c>
      <c r="AL27" s="436" t="s">
        <v>139</v>
      </c>
      <c r="AM27" s="436" t="s">
        <v>139</v>
      </c>
      <c r="AN27" s="254"/>
      <c r="AO27" s="142" t="s">
        <v>100</v>
      </c>
      <c r="AP27" s="142" t="s">
        <v>100</v>
      </c>
      <c r="AQ27" s="142" t="s">
        <v>100</v>
      </c>
      <c r="AR27" s="142" t="s">
        <v>100</v>
      </c>
      <c r="AS27" s="83" t="s">
        <v>103</v>
      </c>
      <c r="AT27" s="83" t="s">
        <v>103</v>
      </c>
      <c r="AU27" s="83" t="s">
        <v>103</v>
      </c>
      <c r="AV27" s="83" t="s">
        <v>103</v>
      </c>
      <c r="AW27" s="84" t="s">
        <v>101</v>
      </c>
      <c r="AX27" s="84" t="s">
        <v>101</v>
      </c>
      <c r="AY27" s="184"/>
      <c r="AZ27" s="184"/>
      <c r="BA27" s="184"/>
      <c r="BB27" s="184"/>
      <c r="BC27" s="184"/>
      <c r="BD27" s="184"/>
      <c r="BE27" s="185"/>
      <c r="BF27" s="186"/>
      <c r="BG27" s="186"/>
      <c r="BH27" s="201">
        <f>SUM(E27:V27)</f>
        <v>48</v>
      </c>
      <c r="BI27" s="286"/>
      <c r="BP27" s="88"/>
      <c r="BQ27" s="88"/>
      <c r="BR27" s="88"/>
      <c r="BS27" s="88"/>
      <c r="BT27" s="88"/>
      <c r="BU27" s="88"/>
      <c r="BV27" s="88"/>
    </row>
    <row r="28" spans="1:74" ht="34.5" customHeight="1" thickBot="1">
      <c r="A28" s="539"/>
      <c r="B28" s="537"/>
      <c r="C28" s="507"/>
      <c r="D28" s="20" t="s">
        <v>9</v>
      </c>
      <c r="E28" s="261" t="s">
        <v>138</v>
      </c>
      <c r="F28" s="261" t="s">
        <v>138</v>
      </c>
      <c r="G28" s="117">
        <v>4</v>
      </c>
      <c r="H28" s="117">
        <v>4</v>
      </c>
      <c r="I28" s="117">
        <v>4</v>
      </c>
      <c r="J28" s="117">
        <v>4</v>
      </c>
      <c r="K28" s="117">
        <v>4</v>
      </c>
      <c r="L28" s="117">
        <v>4</v>
      </c>
      <c r="M28" s="117">
        <v>4</v>
      </c>
      <c r="N28" s="117">
        <v>4</v>
      </c>
      <c r="O28" s="117">
        <v>4</v>
      </c>
      <c r="P28" s="117">
        <v>4</v>
      </c>
      <c r="Q28" s="117">
        <v>6</v>
      </c>
      <c r="R28" s="117">
        <v>4</v>
      </c>
      <c r="S28" s="261" t="s">
        <v>138</v>
      </c>
      <c r="T28" s="268"/>
      <c r="U28" s="173" t="s">
        <v>139</v>
      </c>
      <c r="V28" s="173" t="s">
        <v>139</v>
      </c>
      <c r="W28" s="268"/>
      <c r="X28" s="22"/>
      <c r="Y28" s="22"/>
      <c r="Z28" s="170"/>
      <c r="AA28" s="170"/>
      <c r="AB28" s="170"/>
      <c r="AC28" s="170"/>
      <c r="AD28" s="170"/>
      <c r="AE28" s="170"/>
      <c r="AF28" s="170"/>
      <c r="AG28" s="170"/>
      <c r="AH28" s="268"/>
      <c r="AI28" s="174" t="s">
        <v>139</v>
      </c>
      <c r="AJ28" s="173" t="s">
        <v>139</v>
      </c>
      <c r="AK28" s="173" t="s">
        <v>139</v>
      </c>
      <c r="AL28" s="173" t="s">
        <v>139</v>
      </c>
      <c r="AM28" s="173" t="s">
        <v>139</v>
      </c>
      <c r="AN28" s="268"/>
      <c r="AO28" s="141" t="s">
        <v>100</v>
      </c>
      <c r="AP28" s="141" t="s">
        <v>100</v>
      </c>
      <c r="AQ28" s="141" t="s">
        <v>100</v>
      </c>
      <c r="AR28" s="141" t="s">
        <v>100</v>
      </c>
      <c r="AS28" s="81" t="s">
        <v>103</v>
      </c>
      <c r="AT28" s="81" t="s">
        <v>103</v>
      </c>
      <c r="AU28" s="81" t="s">
        <v>103</v>
      </c>
      <c r="AV28" s="81" t="s">
        <v>103</v>
      </c>
      <c r="AW28" s="82" t="s">
        <v>101</v>
      </c>
      <c r="AX28" s="82" t="s">
        <v>101</v>
      </c>
      <c r="AY28" s="182"/>
      <c r="AZ28" s="182"/>
      <c r="BA28" s="182"/>
      <c r="BB28" s="182"/>
      <c r="BC28" s="182"/>
      <c r="BD28" s="182"/>
      <c r="BE28" s="182"/>
      <c r="BF28" s="183"/>
      <c r="BG28" s="183"/>
      <c r="BH28" s="96"/>
      <c r="BI28" s="290">
        <f>SUM(E28:V28)</f>
        <v>50</v>
      </c>
    </row>
    <row r="29" spans="1:74" ht="12.75" customHeight="1">
      <c r="A29" s="539"/>
      <c r="B29" s="551" t="s">
        <v>90</v>
      </c>
      <c r="C29" s="553" t="s">
        <v>131</v>
      </c>
      <c r="D29" s="56" t="s">
        <v>8</v>
      </c>
      <c r="E29" s="260" t="s">
        <v>138</v>
      </c>
      <c r="F29" s="260" t="s">
        <v>138</v>
      </c>
      <c r="G29" s="138">
        <f t="shared" ref="G29:R29" si="21">SUM(G31,G33)</f>
        <v>6</v>
      </c>
      <c r="H29" s="138">
        <f t="shared" si="21"/>
        <v>4</v>
      </c>
      <c r="I29" s="138">
        <f t="shared" si="21"/>
        <v>6</v>
      </c>
      <c r="J29" s="138">
        <f t="shared" si="21"/>
        <v>4</v>
      </c>
      <c r="K29" s="138">
        <f t="shared" si="21"/>
        <v>6</v>
      </c>
      <c r="L29" s="138">
        <f t="shared" si="21"/>
        <v>4</v>
      </c>
      <c r="M29" s="138">
        <f t="shared" si="21"/>
        <v>6</v>
      </c>
      <c r="N29" s="138">
        <f t="shared" si="21"/>
        <v>4</v>
      </c>
      <c r="O29" s="138">
        <f t="shared" si="21"/>
        <v>6</v>
      </c>
      <c r="P29" s="138">
        <f t="shared" si="21"/>
        <v>4</v>
      </c>
      <c r="Q29" s="138">
        <f t="shared" si="21"/>
        <v>6</v>
      </c>
      <c r="R29" s="138">
        <f t="shared" si="21"/>
        <v>4</v>
      </c>
      <c r="S29" s="440" t="s">
        <v>138</v>
      </c>
      <c r="T29" s="263"/>
      <c r="U29" s="436" t="s">
        <v>139</v>
      </c>
      <c r="V29" s="436" t="s">
        <v>139</v>
      </c>
      <c r="W29" s="263"/>
      <c r="X29" s="11"/>
      <c r="Y29" s="439"/>
      <c r="Z29" s="267">
        <v>8</v>
      </c>
      <c r="AA29" s="267">
        <v>8</v>
      </c>
      <c r="AB29" s="267">
        <v>8</v>
      </c>
      <c r="AC29" s="267">
        <v>8</v>
      </c>
      <c r="AD29" s="267">
        <v>8</v>
      </c>
      <c r="AE29" s="267">
        <v>8</v>
      </c>
      <c r="AF29" s="267">
        <v>8</v>
      </c>
      <c r="AG29" s="267">
        <v>2</v>
      </c>
      <c r="AH29" s="263"/>
      <c r="AI29" s="174" t="s">
        <v>139</v>
      </c>
      <c r="AJ29" s="174" t="s">
        <v>139</v>
      </c>
      <c r="AK29" s="174" t="s">
        <v>139</v>
      </c>
      <c r="AL29" s="174" t="s">
        <v>139</v>
      </c>
      <c r="AM29" s="174" t="s">
        <v>139</v>
      </c>
      <c r="AN29" s="263"/>
      <c r="AO29" s="142" t="s">
        <v>100</v>
      </c>
      <c r="AP29" s="142" t="s">
        <v>100</v>
      </c>
      <c r="AQ29" s="142" t="s">
        <v>100</v>
      </c>
      <c r="AR29" s="142" t="s">
        <v>100</v>
      </c>
      <c r="AS29" s="83" t="s">
        <v>103</v>
      </c>
      <c r="AT29" s="83" t="s">
        <v>103</v>
      </c>
      <c r="AU29" s="83" t="s">
        <v>103</v>
      </c>
      <c r="AV29" s="83" t="s">
        <v>103</v>
      </c>
      <c r="AW29" s="84" t="s">
        <v>101</v>
      </c>
      <c r="AX29" s="84" t="s">
        <v>101</v>
      </c>
      <c r="AY29" s="184"/>
      <c r="AZ29" s="184"/>
      <c r="BA29" s="184"/>
      <c r="BB29" s="184"/>
      <c r="BC29" s="184"/>
      <c r="BD29" s="184"/>
      <c r="BE29" s="184"/>
      <c r="BF29" s="186"/>
      <c r="BG29" s="186"/>
      <c r="BH29" s="118">
        <f>SUM(I29:T29,Y29:AE29)</f>
        <v>98</v>
      </c>
      <c r="BI29" s="291"/>
    </row>
    <row r="30" spans="1:74" ht="13.5" thickBot="1">
      <c r="A30" s="539"/>
      <c r="B30" s="552"/>
      <c r="C30" s="554"/>
      <c r="D30" s="57" t="s">
        <v>9</v>
      </c>
      <c r="E30" s="261" t="s">
        <v>138</v>
      </c>
      <c r="F30" s="261" t="s">
        <v>138</v>
      </c>
      <c r="G30" s="139">
        <f t="shared" ref="G30:R30" si="22">SUM(G32,G34)</f>
        <v>2</v>
      </c>
      <c r="H30" s="139">
        <f t="shared" si="22"/>
        <v>1</v>
      </c>
      <c r="I30" s="139">
        <f t="shared" si="22"/>
        <v>2</v>
      </c>
      <c r="J30" s="139">
        <f t="shared" si="22"/>
        <v>1</v>
      </c>
      <c r="K30" s="139">
        <f t="shared" si="22"/>
        <v>2</v>
      </c>
      <c r="L30" s="139">
        <f t="shared" si="22"/>
        <v>1</v>
      </c>
      <c r="M30" s="139">
        <f t="shared" si="22"/>
        <v>2</v>
      </c>
      <c r="N30" s="139">
        <f t="shared" si="22"/>
        <v>1</v>
      </c>
      <c r="O30" s="139">
        <f t="shared" si="22"/>
        <v>2</v>
      </c>
      <c r="P30" s="139">
        <f t="shared" si="22"/>
        <v>1</v>
      </c>
      <c r="Q30" s="139">
        <f t="shared" si="22"/>
        <v>2</v>
      </c>
      <c r="R30" s="139">
        <f t="shared" si="22"/>
        <v>1</v>
      </c>
      <c r="S30" s="261" t="s">
        <v>138</v>
      </c>
      <c r="T30" s="259"/>
      <c r="U30" s="173" t="s">
        <v>139</v>
      </c>
      <c r="V30" s="173" t="s">
        <v>139</v>
      </c>
      <c r="W30" s="259"/>
      <c r="X30" s="22"/>
      <c r="Y30" s="22"/>
      <c r="Z30" s="158">
        <v>4</v>
      </c>
      <c r="AA30" s="158">
        <v>4</v>
      </c>
      <c r="AB30" s="158">
        <v>4</v>
      </c>
      <c r="AC30" s="158">
        <v>4</v>
      </c>
      <c r="AD30" s="158">
        <v>4</v>
      </c>
      <c r="AE30" s="158">
        <v>4</v>
      </c>
      <c r="AF30" s="158">
        <v>4</v>
      </c>
      <c r="AG30" s="158">
        <v>1</v>
      </c>
      <c r="AH30" s="259"/>
      <c r="AI30" s="436" t="s">
        <v>139</v>
      </c>
      <c r="AJ30" s="269" t="s">
        <v>139</v>
      </c>
      <c r="AK30" s="269" t="s">
        <v>139</v>
      </c>
      <c r="AL30" s="269" t="s">
        <v>139</v>
      </c>
      <c r="AM30" s="269" t="s">
        <v>139</v>
      </c>
      <c r="AN30" s="259"/>
      <c r="AO30" s="141" t="s">
        <v>100</v>
      </c>
      <c r="AP30" s="141" t="s">
        <v>100</v>
      </c>
      <c r="AQ30" s="141" t="s">
        <v>100</v>
      </c>
      <c r="AR30" s="141" t="s">
        <v>100</v>
      </c>
      <c r="AS30" s="81" t="s">
        <v>103</v>
      </c>
      <c r="AT30" s="81" t="s">
        <v>103</v>
      </c>
      <c r="AU30" s="81" t="s">
        <v>103</v>
      </c>
      <c r="AV30" s="81" t="s">
        <v>103</v>
      </c>
      <c r="AW30" s="82" t="s">
        <v>101</v>
      </c>
      <c r="AX30" s="82" t="s">
        <v>101</v>
      </c>
      <c r="AY30" s="182"/>
      <c r="AZ30" s="182"/>
      <c r="BA30" s="182"/>
      <c r="BB30" s="182"/>
      <c r="BC30" s="182"/>
      <c r="BD30" s="182"/>
      <c r="BE30" s="182"/>
      <c r="BF30" s="183"/>
      <c r="BG30" s="183"/>
      <c r="BH30" s="119"/>
      <c r="BI30" s="303">
        <f>SUM(I30:T30,Y30:AE30)</f>
        <v>39</v>
      </c>
    </row>
    <row r="31" spans="1:74" ht="18.75" customHeight="1">
      <c r="A31" s="539"/>
      <c r="B31" s="475" t="s">
        <v>91</v>
      </c>
      <c r="C31" s="506" t="s">
        <v>204</v>
      </c>
      <c r="D31" s="13" t="s">
        <v>8</v>
      </c>
      <c r="E31" s="260" t="s">
        <v>138</v>
      </c>
      <c r="F31" s="260" t="s">
        <v>138</v>
      </c>
      <c r="G31" s="15">
        <v>6</v>
      </c>
      <c r="H31" s="15">
        <v>4</v>
      </c>
      <c r="I31" s="15">
        <v>6</v>
      </c>
      <c r="J31" s="15">
        <v>4</v>
      </c>
      <c r="K31" s="15">
        <v>6</v>
      </c>
      <c r="L31" s="14">
        <v>4</v>
      </c>
      <c r="M31" s="14">
        <v>6</v>
      </c>
      <c r="N31" s="14">
        <v>4</v>
      </c>
      <c r="O31" s="14">
        <v>6</v>
      </c>
      <c r="P31" s="14">
        <v>4</v>
      </c>
      <c r="Q31" s="14">
        <v>6</v>
      </c>
      <c r="R31" s="14">
        <v>4</v>
      </c>
      <c r="S31" s="440" t="s">
        <v>138</v>
      </c>
      <c r="T31" s="254"/>
      <c r="U31" s="436" t="s">
        <v>139</v>
      </c>
      <c r="V31" s="436" t="s">
        <v>139</v>
      </c>
      <c r="W31" s="254"/>
      <c r="X31" s="18"/>
      <c r="Y31" s="18"/>
      <c r="Z31" s="156">
        <v>8</v>
      </c>
      <c r="AA31" s="156">
        <v>8</v>
      </c>
      <c r="AB31" s="156">
        <v>8</v>
      </c>
      <c r="AC31" s="156">
        <v>8</v>
      </c>
      <c r="AD31" s="156">
        <v>8</v>
      </c>
      <c r="AE31" s="156">
        <v>8</v>
      </c>
      <c r="AF31" s="156">
        <v>8</v>
      </c>
      <c r="AG31" s="156">
        <v>2</v>
      </c>
      <c r="AH31" s="254"/>
      <c r="AI31" s="174" t="s">
        <v>139</v>
      </c>
      <c r="AJ31" s="175" t="s">
        <v>139</v>
      </c>
      <c r="AK31" s="436" t="s">
        <v>139</v>
      </c>
      <c r="AL31" s="436" t="s">
        <v>139</v>
      </c>
      <c r="AM31" s="436" t="s">
        <v>139</v>
      </c>
      <c r="AN31" s="254"/>
      <c r="AO31" s="142" t="s">
        <v>100</v>
      </c>
      <c r="AP31" s="142" t="s">
        <v>100</v>
      </c>
      <c r="AQ31" s="142" t="s">
        <v>100</v>
      </c>
      <c r="AR31" s="142" t="s">
        <v>100</v>
      </c>
      <c r="AS31" s="83" t="s">
        <v>103</v>
      </c>
      <c r="AT31" s="83" t="s">
        <v>103</v>
      </c>
      <c r="AU31" s="83" t="s">
        <v>103</v>
      </c>
      <c r="AV31" s="83" t="s">
        <v>103</v>
      </c>
      <c r="AW31" s="84" t="s">
        <v>101</v>
      </c>
      <c r="AX31" s="84" t="s">
        <v>101</v>
      </c>
      <c r="AY31" s="184"/>
      <c r="AZ31" s="184"/>
      <c r="BA31" s="184"/>
      <c r="BB31" s="184"/>
      <c r="BC31" s="184"/>
      <c r="BD31" s="184"/>
      <c r="BE31" s="184"/>
      <c r="BF31" s="186"/>
      <c r="BG31" s="186"/>
      <c r="BH31" s="201">
        <f>SUM(I31:T31,Y31:AE31)</f>
        <v>98</v>
      </c>
      <c r="BI31" s="286"/>
    </row>
    <row r="32" spans="1:74" ht="26.25" customHeight="1" thickBot="1">
      <c r="A32" s="539"/>
      <c r="B32" s="537"/>
      <c r="C32" s="507"/>
      <c r="D32" s="21" t="s">
        <v>9</v>
      </c>
      <c r="E32" s="261" t="s">
        <v>138</v>
      </c>
      <c r="F32" s="261" t="s">
        <v>138</v>
      </c>
      <c r="G32" s="117">
        <v>2</v>
      </c>
      <c r="H32" s="117">
        <v>1</v>
      </c>
      <c r="I32" s="117">
        <v>2</v>
      </c>
      <c r="J32" s="117">
        <v>1</v>
      </c>
      <c r="K32" s="117">
        <v>2</v>
      </c>
      <c r="L32" s="117">
        <v>1</v>
      </c>
      <c r="M32" s="117">
        <v>2</v>
      </c>
      <c r="N32" s="117">
        <v>1</v>
      </c>
      <c r="O32" s="117">
        <v>2</v>
      </c>
      <c r="P32" s="117">
        <v>1</v>
      </c>
      <c r="Q32" s="117">
        <v>2</v>
      </c>
      <c r="R32" s="117">
        <v>1</v>
      </c>
      <c r="S32" s="261" t="s">
        <v>138</v>
      </c>
      <c r="T32" s="254"/>
      <c r="U32" s="173" t="s">
        <v>139</v>
      </c>
      <c r="V32" s="173" t="s">
        <v>139</v>
      </c>
      <c r="W32" s="254"/>
      <c r="X32" s="22"/>
      <c r="Y32" s="22"/>
      <c r="Z32" s="171">
        <v>4</v>
      </c>
      <c r="AA32" s="171">
        <v>4</v>
      </c>
      <c r="AB32" s="171">
        <v>4</v>
      </c>
      <c r="AC32" s="171">
        <v>4</v>
      </c>
      <c r="AD32" s="171">
        <v>4</v>
      </c>
      <c r="AE32" s="171">
        <v>4</v>
      </c>
      <c r="AF32" s="171">
        <v>4</v>
      </c>
      <c r="AG32" s="171">
        <v>1</v>
      </c>
      <c r="AH32" s="254"/>
      <c r="AI32" s="436" t="s">
        <v>139</v>
      </c>
      <c r="AJ32" s="173" t="s">
        <v>139</v>
      </c>
      <c r="AK32" s="173" t="s">
        <v>139</v>
      </c>
      <c r="AL32" s="173" t="s">
        <v>139</v>
      </c>
      <c r="AM32" s="173" t="s">
        <v>139</v>
      </c>
      <c r="AN32" s="254"/>
      <c r="AO32" s="141" t="s">
        <v>100</v>
      </c>
      <c r="AP32" s="141" t="s">
        <v>100</v>
      </c>
      <c r="AQ32" s="141" t="s">
        <v>100</v>
      </c>
      <c r="AR32" s="141" t="s">
        <v>100</v>
      </c>
      <c r="AS32" s="81" t="s">
        <v>103</v>
      </c>
      <c r="AT32" s="81" t="s">
        <v>103</v>
      </c>
      <c r="AU32" s="81" t="s">
        <v>103</v>
      </c>
      <c r="AV32" s="81" t="s">
        <v>103</v>
      </c>
      <c r="AW32" s="82" t="s">
        <v>101</v>
      </c>
      <c r="AX32" s="82" t="s">
        <v>101</v>
      </c>
      <c r="AY32" s="182"/>
      <c r="AZ32" s="182"/>
      <c r="BA32" s="182"/>
      <c r="BB32" s="182"/>
      <c r="BC32" s="182"/>
      <c r="BD32" s="182"/>
      <c r="BE32" s="182"/>
      <c r="BF32" s="183"/>
      <c r="BG32" s="183"/>
      <c r="BH32" s="96"/>
      <c r="BI32" s="290">
        <f>SUM(I32:T32,Y32:AE32)</f>
        <v>39</v>
      </c>
    </row>
    <row r="33" spans="1:61" ht="18" customHeight="1">
      <c r="A33" s="539"/>
      <c r="B33" s="475"/>
      <c r="C33" s="506"/>
      <c r="D33" s="13"/>
      <c r="E33" s="260"/>
      <c r="F33" s="260"/>
      <c r="G33" s="15"/>
      <c r="H33" s="15"/>
      <c r="I33" s="15"/>
      <c r="J33" s="15"/>
      <c r="K33" s="15"/>
      <c r="L33" s="14"/>
      <c r="M33" s="14"/>
      <c r="N33" s="14"/>
      <c r="O33" s="14"/>
      <c r="P33" s="14"/>
      <c r="Q33" s="14"/>
      <c r="R33" s="14"/>
      <c r="S33" s="440"/>
      <c r="T33" s="254"/>
      <c r="U33" s="436"/>
      <c r="V33" s="436"/>
      <c r="W33" s="254"/>
      <c r="X33" s="18"/>
      <c r="Y33" s="18"/>
      <c r="Z33" s="156"/>
      <c r="AA33" s="156"/>
      <c r="AB33" s="156"/>
      <c r="AC33" s="159"/>
      <c r="AD33" s="159"/>
      <c r="AE33" s="156"/>
      <c r="AF33" s="156"/>
      <c r="AG33" s="159"/>
      <c r="AH33" s="254"/>
      <c r="AI33" s="174"/>
      <c r="AJ33" s="175"/>
      <c r="AK33" s="436"/>
      <c r="AL33" s="436"/>
      <c r="AM33" s="436"/>
      <c r="AN33" s="254"/>
      <c r="AO33" s="142"/>
      <c r="AP33" s="142"/>
      <c r="AQ33" s="142"/>
      <c r="AR33" s="142"/>
      <c r="AS33" s="73"/>
      <c r="AT33" s="73"/>
      <c r="AU33" s="73"/>
      <c r="AV33" s="73"/>
      <c r="AW33" s="84"/>
      <c r="AX33" s="84"/>
      <c r="AY33" s="187"/>
      <c r="AZ33" s="187"/>
      <c r="BA33" s="187"/>
      <c r="BB33" s="187"/>
      <c r="BC33" s="187"/>
      <c r="BD33" s="187"/>
      <c r="BE33" s="187"/>
      <c r="BF33" s="188"/>
      <c r="BG33" s="188"/>
      <c r="BH33" s="299"/>
      <c r="BI33" s="300"/>
    </row>
    <row r="34" spans="1:61" ht="18" customHeight="1" thickBot="1">
      <c r="A34" s="539"/>
      <c r="B34" s="537"/>
      <c r="C34" s="507"/>
      <c r="D34" s="20"/>
      <c r="E34" s="261"/>
      <c r="F34" s="261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261"/>
      <c r="T34" s="264"/>
      <c r="U34" s="173"/>
      <c r="V34" s="173"/>
      <c r="W34" s="264"/>
      <c r="X34" s="22"/>
      <c r="Y34" s="22"/>
      <c r="Z34" s="169"/>
      <c r="AA34" s="169"/>
      <c r="AB34" s="169"/>
      <c r="AC34" s="169"/>
      <c r="AD34" s="169"/>
      <c r="AE34" s="169"/>
      <c r="AF34" s="169"/>
      <c r="AG34" s="169"/>
      <c r="AH34" s="264"/>
      <c r="AI34" s="436"/>
      <c r="AJ34" s="173"/>
      <c r="AK34" s="173"/>
      <c r="AL34" s="173"/>
      <c r="AM34" s="173"/>
      <c r="AN34" s="264"/>
      <c r="AO34" s="144"/>
      <c r="AP34" s="144"/>
      <c r="AQ34" s="144"/>
      <c r="AR34" s="144"/>
      <c r="AS34" s="265"/>
      <c r="AT34" s="265"/>
      <c r="AU34" s="265"/>
      <c r="AV34" s="265"/>
      <c r="AW34" s="266"/>
      <c r="AX34" s="266"/>
      <c r="AY34" s="182"/>
      <c r="AZ34" s="182"/>
      <c r="BA34" s="182"/>
      <c r="BB34" s="182"/>
      <c r="BC34" s="182"/>
      <c r="BD34" s="182"/>
      <c r="BE34" s="182"/>
      <c r="BF34" s="182"/>
      <c r="BG34" s="182"/>
      <c r="BH34" s="96"/>
      <c r="BI34" s="290"/>
    </row>
    <row r="35" spans="1:61">
      <c r="A35" s="539"/>
      <c r="B35" s="551" t="s">
        <v>94</v>
      </c>
      <c r="C35" s="553" t="s">
        <v>132</v>
      </c>
      <c r="D35" s="66" t="s">
        <v>8</v>
      </c>
      <c r="E35" s="260" t="s">
        <v>138</v>
      </c>
      <c r="F35" s="260" t="s">
        <v>138</v>
      </c>
      <c r="G35" s="138">
        <f>SUM(G37,G39)</f>
        <v>12</v>
      </c>
      <c r="H35" s="138">
        <f t="shared" ref="H35" si="23">SUM(H37,H39)</f>
        <v>16</v>
      </c>
      <c r="I35" s="138">
        <f>SUM(I37,I39)</f>
        <v>12</v>
      </c>
      <c r="J35" s="138">
        <f t="shared" ref="J35:R35" si="24">SUM(J37,J39)</f>
        <v>16</v>
      </c>
      <c r="K35" s="138">
        <f t="shared" si="24"/>
        <v>12</v>
      </c>
      <c r="L35" s="138">
        <f t="shared" si="24"/>
        <v>16</v>
      </c>
      <c r="M35" s="138">
        <f t="shared" si="24"/>
        <v>12</v>
      </c>
      <c r="N35" s="138">
        <f t="shared" si="24"/>
        <v>16</v>
      </c>
      <c r="O35" s="138">
        <f t="shared" si="24"/>
        <v>12</v>
      </c>
      <c r="P35" s="138">
        <f t="shared" si="24"/>
        <v>16</v>
      </c>
      <c r="Q35" s="138">
        <f t="shared" si="24"/>
        <v>12</v>
      </c>
      <c r="R35" s="138">
        <f t="shared" si="24"/>
        <v>16</v>
      </c>
      <c r="S35" s="440" t="s">
        <v>138</v>
      </c>
      <c r="T35" s="263"/>
      <c r="U35" s="436" t="s">
        <v>139</v>
      </c>
      <c r="V35" s="436" t="s">
        <v>139</v>
      </c>
      <c r="W35" s="263"/>
      <c r="X35" s="18"/>
      <c r="Y35" s="18"/>
      <c r="Z35" s="157">
        <f t="shared" ref="Z35:AE36" si="25">SUM(Z37,Z39)</f>
        <v>20</v>
      </c>
      <c r="AA35" s="157">
        <f t="shared" si="25"/>
        <v>18</v>
      </c>
      <c r="AB35" s="157">
        <f t="shared" si="25"/>
        <v>20</v>
      </c>
      <c r="AC35" s="157">
        <f t="shared" si="25"/>
        <v>18</v>
      </c>
      <c r="AD35" s="157">
        <f t="shared" si="25"/>
        <v>20</v>
      </c>
      <c r="AE35" s="157">
        <f t="shared" si="25"/>
        <v>20</v>
      </c>
      <c r="AF35" s="157">
        <f t="shared" ref="AF35:AG35" si="26">SUM(AF37,AF39)</f>
        <v>20</v>
      </c>
      <c r="AG35" s="157">
        <f t="shared" si="26"/>
        <v>10</v>
      </c>
      <c r="AH35" s="263"/>
      <c r="AI35" s="174" t="s">
        <v>139</v>
      </c>
      <c r="AJ35" s="175" t="s">
        <v>139</v>
      </c>
      <c r="AK35" s="436" t="s">
        <v>139</v>
      </c>
      <c r="AL35" s="436" t="s">
        <v>139</v>
      </c>
      <c r="AM35" s="436" t="s">
        <v>139</v>
      </c>
      <c r="AN35" s="263"/>
      <c r="AO35" s="142" t="s">
        <v>100</v>
      </c>
      <c r="AP35" s="142" t="s">
        <v>100</v>
      </c>
      <c r="AQ35" s="142" t="s">
        <v>100</v>
      </c>
      <c r="AR35" s="142" t="s">
        <v>100</v>
      </c>
      <c r="AS35" s="83" t="s">
        <v>103</v>
      </c>
      <c r="AT35" s="83" t="s">
        <v>103</v>
      </c>
      <c r="AU35" s="83" t="s">
        <v>103</v>
      </c>
      <c r="AV35" s="83" t="s">
        <v>103</v>
      </c>
      <c r="AW35" s="84" t="s">
        <v>101</v>
      </c>
      <c r="AX35" s="84" t="s">
        <v>101</v>
      </c>
      <c r="AY35" s="184"/>
      <c r="AZ35" s="184"/>
      <c r="BA35" s="184"/>
      <c r="BB35" s="184"/>
      <c r="BC35" s="184"/>
      <c r="BD35" s="184"/>
      <c r="BE35" s="185"/>
      <c r="BF35" s="186"/>
      <c r="BG35" s="186"/>
      <c r="BH35" s="118">
        <f>SUM(I35:T35,Y35:AE35)</f>
        <v>256</v>
      </c>
      <c r="BI35" s="291"/>
    </row>
    <row r="36" spans="1:61" ht="13.5" thickBot="1">
      <c r="A36" s="539"/>
      <c r="B36" s="552"/>
      <c r="C36" s="554"/>
      <c r="D36" s="67" t="s">
        <v>9</v>
      </c>
      <c r="E36" s="261" t="s">
        <v>138</v>
      </c>
      <c r="F36" s="261" t="s">
        <v>138</v>
      </c>
      <c r="G36" s="139">
        <f>SUM(G38,G40)</f>
        <v>4</v>
      </c>
      <c r="H36" s="139">
        <f t="shared" ref="H36" si="27">SUM(H38,H40)</f>
        <v>6</v>
      </c>
      <c r="I36" s="139">
        <f>SUM(I38,I40)</f>
        <v>4</v>
      </c>
      <c r="J36" s="139">
        <f t="shared" ref="J36:R36" si="28">SUM(J38,J40)</f>
        <v>6</v>
      </c>
      <c r="K36" s="139">
        <f t="shared" si="28"/>
        <v>4</v>
      </c>
      <c r="L36" s="139">
        <f t="shared" si="28"/>
        <v>6</v>
      </c>
      <c r="M36" s="139">
        <f t="shared" si="28"/>
        <v>4</v>
      </c>
      <c r="N36" s="139">
        <f t="shared" si="28"/>
        <v>6</v>
      </c>
      <c r="O36" s="139">
        <f t="shared" si="28"/>
        <v>4</v>
      </c>
      <c r="P36" s="139">
        <f t="shared" si="28"/>
        <v>6</v>
      </c>
      <c r="Q36" s="139">
        <f t="shared" si="28"/>
        <v>4</v>
      </c>
      <c r="R36" s="139">
        <f t="shared" si="28"/>
        <v>6</v>
      </c>
      <c r="S36" s="261" t="s">
        <v>138</v>
      </c>
      <c r="T36" s="259"/>
      <c r="U36" s="173" t="s">
        <v>139</v>
      </c>
      <c r="V36" s="173" t="s">
        <v>139</v>
      </c>
      <c r="W36" s="259"/>
      <c r="X36" s="22"/>
      <c r="Y36" s="22"/>
      <c r="Z36" s="158">
        <f t="shared" si="25"/>
        <v>10</v>
      </c>
      <c r="AA36" s="158">
        <f t="shared" si="25"/>
        <v>9</v>
      </c>
      <c r="AB36" s="158">
        <f t="shared" si="25"/>
        <v>10</v>
      </c>
      <c r="AC36" s="158">
        <f t="shared" si="25"/>
        <v>9</v>
      </c>
      <c r="AD36" s="158">
        <f t="shared" si="25"/>
        <v>10</v>
      </c>
      <c r="AE36" s="158">
        <f t="shared" si="25"/>
        <v>10</v>
      </c>
      <c r="AF36" s="158">
        <f t="shared" ref="AF36:AG36" si="29">SUM(AF38,AF40)</f>
        <v>10</v>
      </c>
      <c r="AG36" s="158">
        <f t="shared" si="29"/>
        <v>5</v>
      </c>
      <c r="AH36" s="259"/>
      <c r="AI36" s="436" t="s">
        <v>139</v>
      </c>
      <c r="AJ36" s="173" t="s">
        <v>139</v>
      </c>
      <c r="AK36" s="173" t="s">
        <v>139</v>
      </c>
      <c r="AL36" s="173" t="s">
        <v>139</v>
      </c>
      <c r="AM36" s="173" t="s">
        <v>139</v>
      </c>
      <c r="AN36" s="259"/>
      <c r="AO36" s="141" t="s">
        <v>100</v>
      </c>
      <c r="AP36" s="141" t="s">
        <v>100</v>
      </c>
      <c r="AQ36" s="141" t="s">
        <v>100</v>
      </c>
      <c r="AR36" s="141" t="s">
        <v>100</v>
      </c>
      <c r="AS36" s="81" t="s">
        <v>103</v>
      </c>
      <c r="AT36" s="81" t="s">
        <v>103</v>
      </c>
      <c r="AU36" s="81" t="s">
        <v>103</v>
      </c>
      <c r="AV36" s="81" t="s">
        <v>103</v>
      </c>
      <c r="AW36" s="82" t="s">
        <v>101</v>
      </c>
      <c r="AX36" s="82" t="s">
        <v>101</v>
      </c>
      <c r="AY36" s="182"/>
      <c r="AZ36" s="182"/>
      <c r="BA36" s="182"/>
      <c r="BB36" s="182"/>
      <c r="BC36" s="182"/>
      <c r="BD36" s="182"/>
      <c r="BE36" s="182"/>
      <c r="BF36" s="183"/>
      <c r="BG36" s="183"/>
      <c r="BH36" s="119"/>
      <c r="BI36" s="303">
        <f>SUM(I36:T36,Y36:AE36)</f>
        <v>108</v>
      </c>
    </row>
    <row r="37" spans="1:61" ht="12.75" customHeight="1">
      <c r="A37" s="539"/>
      <c r="B37" s="475" t="s">
        <v>95</v>
      </c>
      <c r="C37" s="506" t="s">
        <v>134</v>
      </c>
      <c r="D37" s="209" t="s">
        <v>8</v>
      </c>
      <c r="E37" s="260" t="s">
        <v>138</v>
      </c>
      <c r="F37" s="260" t="s">
        <v>138</v>
      </c>
      <c r="G37" s="430">
        <v>10</v>
      </c>
      <c r="H37" s="15">
        <v>12</v>
      </c>
      <c r="I37" s="207">
        <v>10</v>
      </c>
      <c r="J37" s="15">
        <v>12</v>
      </c>
      <c r="K37" s="15">
        <v>10</v>
      </c>
      <c r="L37" s="14">
        <v>12</v>
      </c>
      <c r="M37" s="14">
        <v>10</v>
      </c>
      <c r="N37" s="14">
        <v>12</v>
      </c>
      <c r="O37" s="14">
        <v>10</v>
      </c>
      <c r="P37" s="14">
        <v>12</v>
      </c>
      <c r="Q37" s="14">
        <v>10</v>
      </c>
      <c r="R37" s="14">
        <v>12</v>
      </c>
      <c r="S37" s="440" t="s">
        <v>138</v>
      </c>
      <c r="T37" s="254"/>
      <c r="U37" s="436" t="s">
        <v>139</v>
      </c>
      <c r="V37" s="436" t="s">
        <v>139</v>
      </c>
      <c r="W37" s="254"/>
      <c r="X37" s="18"/>
      <c r="Y37" s="18"/>
      <c r="Z37" s="159"/>
      <c r="AA37" s="159"/>
      <c r="AB37" s="159"/>
      <c r="AC37" s="159"/>
      <c r="AD37" s="156"/>
      <c r="AE37" s="159"/>
      <c r="AF37" s="159"/>
      <c r="AG37" s="159"/>
      <c r="AH37" s="254"/>
      <c r="AI37" s="174" t="s">
        <v>139</v>
      </c>
      <c r="AJ37" s="174" t="s">
        <v>139</v>
      </c>
      <c r="AK37" s="174" t="s">
        <v>139</v>
      </c>
      <c r="AL37" s="174" t="s">
        <v>139</v>
      </c>
      <c r="AM37" s="174" t="s">
        <v>139</v>
      </c>
      <c r="AN37" s="254"/>
      <c r="AO37" s="142" t="s">
        <v>100</v>
      </c>
      <c r="AP37" s="142" t="s">
        <v>100</v>
      </c>
      <c r="AQ37" s="142" t="s">
        <v>100</v>
      </c>
      <c r="AR37" s="142" t="s">
        <v>100</v>
      </c>
      <c r="AS37" s="73" t="s">
        <v>103</v>
      </c>
      <c r="AT37" s="73" t="s">
        <v>103</v>
      </c>
      <c r="AU37" s="73" t="s">
        <v>103</v>
      </c>
      <c r="AV37" s="73" t="s">
        <v>103</v>
      </c>
      <c r="AW37" s="84" t="s">
        <v>101</v>
      </c>
      <c r="AX37" s="84" t="s">
        <v>101</v>
      </c>
      <c r="AY37" s="187"/>
      <c r="AZ37" s="187"/>
      <c r="BA37" s="187"/>
      <c r="BB37" s="187"/>
      <c r="BC37" s="187"/>
      <c r="BD37" s="187"/>
      <c r="BE37" s="187"/>
      <c r="BF37" s="188"/>
      <c r="BG37" s="188"/>
      <c r="BH37" s="299">
        <f>SUM(I37:T37)</f>
        <v>110</v>
      </c>
      <c r="BI37" s="300"/>
    </row>
    <row r="38" spans="1:61" ht="12.75" customHeight="1" thickBot="1">
      <c r="A38" s="539"/>
      <c r="B38" s="537"/>
      <c r="C38" s="507"/>
      <c r="D38" s="20" t="s">
        <v>9</v>
      </c>
      <c r="E38" s="261" t="s">
        <v>138</v>
      </c>
      <c r="F38" s="261" t="s">
        <v>138</v>
      </c>
      <c r="G38" s="117">
        <v>4</v>
      </c>
      <c r="H38" s="117">
        <v>6</v>
      </c>
      <c r="I38" s="117">
        <v>4</v>
      </c>
      <c r="J38" s="117">
        <v>6</v>
      </c>
      <c r="K38" s="117">
        <v>4</v>
      </c>
      <c r="L38" s="117">
        <v>6</v>
      </c>
      <c r="M38" s="117">
        <v>4</v>
      </c>
      <c r="N38" s="117">
        <v>6</v>
      </c>
      <c r="O38" s="117">
        <v>4</v>
      </c>
      <c r="P38" s="117">
        <v>6</v>
      </c>
      <c r="Q38" s="117">
        <v>4</v>
      </c>
      <c r="R38" s="117">
        <v>6</v>
      </c>
      <c r="S38" s="261" t="s">
        <v>138</v>
      </c>
      <c r="T38" s="254"/>
      <c r="U38" s="173" t="s">
        <v>139</v>
      </c>
      <c r="V38" s="173" t="s">
        <v>139</v>
      </c>
      <c r="W38" s="254"/>
      <c r="X38" s="22"/>
      <c r="Y38" s="22"/>
      <c r="Z38" s="169"/>
      <c r="AA38" s="169"/>
      <c r="AB38" s="169"/>
      <c r="AC38" s="169"/>
      <c r="AD38" s="169"/>
      <c r="AE38" s="169"/>
      <c r="AF38" s="169"/>
      <c r="AG38" s="169"/>
      <c r="AH38" s="254"/>
      <c r="AI38" s="436" t="s">
        <v>139</v>
      </c>
      <c r="AJ38" s="269" t="s">
        <v>139</v>
      </c>
      <c r="AK38" s="269" t="s">
        <v>139</v>
      </c>
      <c r="AL38" s="269" t="s">
        <v>139</v>
      </c>
      <c r="AM38" s="269" t="s">
        <v>139</v>
      </c>
      <c r="AN38" s="254"/>
      <c r="AO38" s="144" t="s">
        <v>100</v>
      </c>
      <c r="AP38" s="144" t="s">
        <v>100</v>
      </c>
      <c r="AQ38" s="144" t="s">
        <v>100</v>
      </c>
      <c r="AR38" s="144" t="s">
        <v>100</v>
      </c>
      <c r="AS38" s="265" t="s">
        <v>103</v>
      </c>
      <c r="AT38" s="265" t="s">
        <v>103</v>
      </c>
      <c r="AU38" s="265" t="s">
        <v>103</v>
      </c>
      <c r="AV38" s="265" t="s">
        <v>103</v>
      </c>
      <c r="AW38" s="266" t="s">
        <v>101</v>
      </c>
      <c r="AX38" s="266" t="s">
        <v>101</v>
      </c>
      <c r="AY38" s="182"/>
      <c r="AZ38" s="182"/>
      <c r="BA38" s="182"/>
      <c r="BB38" s="182"/>
      <c r="BC38" s="182"/>
      <c r="BD38" s="182"/>
      <c r="BE38" s="182"/>
      <c r="BF38" s="182"/>
      <c r="BG38" s="182"/>
      <c r="BH38" s="96"/>
      <c r="BI38" s="290">
        <f>SUM(I38:T38)</f>
        <v>50</v>
      </c>
    </row>
    <row r="39" spans="1:61" ht="12.75" customHeight="1" thickBot="1">
      <c r="A39" s="541"/>
      <c r="B39" s="475" t="s">
        <v>133</v>
      </c>
      <c r="C39" s="506" t="s">
        <v>135</v>
      </c>
      <c r="D39" s="13" t="s">
        <v>8</v>
      </c>
      <c r="E39" s="260" t="s">
        <v>138</v>
      </c>
      <c r="F39" s="260" t="s">
        <v>138</v>
      </c>
      <c r="G39" s="430">
        <v>2</v>
      </c>
      <c r="H39" s="15">
        <v>4</v>
      </c>
      <c r="I39" s="207">
        <v>2</v>
      </c>
      <c r="J39" s="15">
        <v>4</v>
      </c>
      <c r="K39" s="15">
        <v>2</v>
      </c>
      <c r="L39" s="14">
        <v>4</v>
      </c>
      <c r="M39" s="14">
        <v>2</v>
      </c>
      <c r="N39" s="14">
        <v>4</v>
      </c>
      <c r="O39" s="14">
        <v>2</v>
      </c>
      <c r="P39" s="14">
        <v>4</v>
      </c>
      <c r="Q39" s="14">
        <v>2</v>
      </c>
      <c r="R39" s="14">
        <v>4</v>
      </c>
      <c r="S39" s="440" t="s">
        <v>138</v>
      </c>
      <c r="T39" s="254"/>
      <c r="U39" s="436" t="s">
        <v>139</v>
      </c>
      <c r="V39" s="436" t="s">
        <v>139</v>
      </c>
      <c r="W39" s="254"/>
      <c r="X39" s="18"/>
      <c r="Y39" s="18"/>
      <c r="Z39" s="156">
        <v>20</v>
      </c>
      <c r="AA39" s="156">
        <v>18</v>
      </c>
      <c r="AB39" s="156">
        <v>20</v>
      </c>
      <c r="AC39" s="156">
        <v>18</v>
      </c>
      <c r="AD39" s="156">
        <v>20</v>
      </c>
      <c r="AE39" s="156">
        <v>20</v>
      </c>
      <c r="AF39" s="156">
        <v>20</v>
      </c>
      <c r="AG39" s="437">
        <v>10</v>
      </c>
      <c r="AH39" s="254"/>
      <c r="AI39" s="174" t="s">
        <v>139</v>
      </c>
      <c r="AJ39" s="174" t="s">
        <v>139</v>
      </c>
      <c r="AK39" s="174" t="s">
        <v>139</v>
      </c>
      <c r="AL39" s="174" t="s">
        <v>139</v>
      </c>
      <c r="AM39" s="174" t="s">
        <v>139</v>
      </c>
      <c r="AN39" s="254"/>
      <c r="AO39" s="142" t="s">
        <v>100</v>
      </c>
      <c r="AP39" s="142" t="s">
        <v>100</v>
      </c>
      <c r="AQ39" s="142" t="s">
        <v>100</v>
      </c>
      <c r="AR39" s="142" t="s">
        <v>100</v>
      </c>
      <c r="AS39" s="83" t="s">
        <v>103</v>
      </c>
      <c r="AT39" s="83" t="s">
        <v>103</v>
      </c>
      <c r="AU39" s="83" t="s">
        <v>103</v>
      </c>
      <c r="AV39" s="83" t="s">
        <v>103</v>
      </c>
      <c r="AW39" s="84" t="s">
        <v>101</v>
      </c>
      <c r="AX39" s="84" t="s">
        <v>101</v>
      </c>
      <c r="AY39" s="184"/>
      <c r="AZ39" s="184"/>
      <c r="BA39" s="185"/>
      <c r="BB39" s="185"/>
      <c r="BC39" s="185"/>
      <c r="BD39" s="184"/>
      <c r="BE39" s="184"/>
      <c r="BF39" s="186"/>
      <c r="BG39" s="186"/>
      <c r="BH39" s="201">
        <f>SUM(J39,L39,N39,P39,R39,S39,T39,Y39:AE39)</f>
        <v>136</v>
      </c>
      <c r="BI39" s="286"/>
    </row>
    <row r="40" spans="1:61" customFormat="1" ht="14.25" thickTop="1" thickBot="1">
      <c r="B40" s="537"/>
      <c r="C40" s="507"/>
      <c r="D40" s="20" t="s">
        <v>9</v>
      </c>
      <c r="E40" s="167" t="s">
        <v>138</v>
      </c>
      <c r="F40" s="167" t="s">
        <v>138</v>
      </c>
      <c r="G40" s="117"/>
      <c r="H40" s="117" t="s">
        <v>107</v>
      </c>
      <c r="I40" s="117"/>
      <c r="J40" s="117" t="s">
        <v>107</v>
      </c>
      <c r="K40" s="117"/>
      <c r="L40" s="117" t="s">
        <v>107</v>
      </c>
      <c r="M40" s="117"/>
      <c r="N40" s="117" t="s">
        <v>107</v>
      </c>
      <c r="O40" s="117"/>
      <c r="P40" s="117" t="s">
        <v>107</v>
      </c>
      <c r="Q40" s="117"/>
      <c r="R40" s="117" t="s">
        <v>107</v>
      </c>
      <c r="S40" s="167" t="s">
        <v>138</v>
      </c>
      <c r="T40" s="254"/>
      <c r="U40" s="436" t="s">
        <v>139</v>
      </c>
      <c r="V40" s="436" t="s">
        <v>139</v>
      </c>
      <c r="W40" s="254"/>
      <c r="X40" s="22"/>
      <c r="Y40" s="22"/>
      <c r="Z40" s="171">
        <v>10</v>
      </c>
      <c r="AA40" s="171">
        <v>9</v>
      </c>
      <c r="AB40" s="171">
        <v>10</v>
      </c>
      <c r="AC40" s="171">
        <v>9</v>
      </c>
      <c r="AD40" s="171">
        <v>10</v>
      </c>
      <c r="AE40" s="171">
        <v>10</v>
      </c>
      <c r="AF40" s="171">
        <v>10</v>
      </c>
      <c r="AG40" s="171">
        <v>5</v>
      </c>
      <c r="AH40" s="254"/>
      <c r="AI40" s="436" t="s">
        <v>139</v>
      </c>
      <c r="AJ40" s="175" t="s">
        <v>139</v>
      </c>
      <c r="AK40" s="436" t="s">
        <v>139</v>
      </c>
      <c r="AL40" s="436" t="s">
        <v>139</v>
      </c>
      <c r="AM40" s="436" t="s">
        <v>139</v>
      </c>
      <c r="AN40" s="254"/>
      <c r="AO40" s="141" t="s">
        <v>100</v>
      </c>
      <c r="AP40" s="141" t="s">
        <v>100</v>
      </c>
      <c r="AQ40" s="141" t="s">
        <v>100</v>
      </c>
      <c r="AR40" s="141" t="s">
        <v>100</v>
      </c>
      <c r="AS40" s="81" t="s">
        <v>103</v>
      </c>
      <c r="AT40" s="81" t="s">
        <v>103</v>
      </c>
      <c r="AU40" s="81" t="s">
        <v>103</v>
      </c>
      <c r="AV40" s="81" t="s">
        <v>103</v>
      </c>
      <c r="AW40" s="82" t="s">
        <v>101</v>
      </c>
      <c r="AX40" s="82" t="s">
        <v>101</v>
      </c>
      <c r="AY40" s="182"/>
      <c r="AZ40" s="182"/>
      <c r="BA40" s="182"/>
      <c r="BB40" s="182"/>
      <c r="BC40" s="182"/>
      <c r="BD40" s="190"/>
      <c r="BE40" s="182"/>
      <c r="BF40" s="183"/>
      <c r="BG40" s="183"/>
      <c r="BH40" s="295"/>
      <c r="BI40" s="290">
        <f>SUM(E40:T40)</f>
        <v>0</v>
      </c>
    </row>
    <row r="41" spans="1:61" customFormat="1" ht="14.25" thickTop="1" thickBot="1">
      <c r="B41" s="558" t="s">
        <v>16</v>
      </c>
      <c r="C41" s="522"/>
      <c r="D41" s="523"/>
      <c r="E41" s="69"/>
      <c r="F41" s="69"/>
      <c r="G41" s="69">
        <f t="shared" ref="G41:R41" si="30">SUM(G8,G21)</f>
        <v>36</v>
      </c>
      <c r="H41" s="69">
        <f t="shared" si="30"/>
        <v>36</v>
      </c>
      <c r="I41" s="69">
        <f t="shared" si="30"/>
        <v>36</v>
      </c>
      <c r="J41" s="69">
        <f t="shared" si="30"/>
        <v>36</v>
      </c>
      <c r="K41" s="69">
        <f t="shared" si="30"/>
        <v>36</v>
      </c>
      <c r="L41" s="69">
        <f t="shared" si="30"/>
        <v>36</v>
      </c>
      <c r="M41" s="69">
        <f t="shared" si="30"/>
        <v>36</v>
      </c>
      <c r="N41" s="69">
        <f t="shared" si="30"/>
        <v>36</v>
      </c>
      <c r="O41" s="69">
        <f t="shared" si="30"/>
        <v>36</v>
      </c>
      <c r="P41" s="69">
        <f t="shared" si="30"/>
        <v>36</v>
      </c>
      <c r="Q41" s="69">
        <f t="shared" si="30"/>
        <v>36</v>
      </c>
      <c r="R41" s="69">
        <f t="shared" si="30"/>
        <v>36</v>
      </c>
      <c r="S41" s="69"/>
      <c r="T41" s="69"/>
      <c r="U41" s="68"/>
      <c r="V41" s="69"/>
      <c r="W41" s="68"/>
      <c r="X41" s="68"/>
      <c r="Y41" s="68"/>
      <c r="Z41" s="178">
        <f t="shared" ref="Z41:AG42" si="31">SUM(Z8,Z15,Z21)</f>
        <v>36</v>
      </c>
      <c r="AA41" s="178">
        <f t="shared" si="31"/>
        <v>36</v>
      </c>
      <c r="AB41" s="178">
        <f t="shared" si="31"/>
        <v>36</v>
      </c>
      <c r="AC41" s="178">
        <f t="shared" si="31"/>
        <v>36</v>
      </c>
      <c r="AD41" s="178">
        <f t="shared" si="31"/>
        <v>36</v>
      </c>
      <c r="AE41" s="178">
        <f t="shared" si="31"/>
        <v>36</v>
      </c>
      <c r="AF41" s="178">
        <f t="shared" si="31"/>
        <v>36</v>
      </c>
      <c r="AG41" s="178">
        <f t="shared" si="31"/>
        <v>18</v>
      </c>
      <c r="AH41" s="68"/>
      <c r="AI41" s="12"/>
      <c r="AJ41" s="12"/>
      <c r="AK41" s="12"/>
      <c r="AL41" s="90"/>
      <c r="AM41" s="68"/>
      <c r="AN41" s="68"/>
      <c r="AO41" s="68"/>
      <c r="AP41" s="68"/>
      <c r="AQ41" s="68"/>
      <c r="AR41" s="68"/>
      <c r="AS41" s="68"/>
      <c r="AT41" s="68"/>
      <c r="AU41" s="68"/>
      <c r="AV41" s="191"/>
      <c r="AW41" s="191"/>
      <c r="AX41" s="192"/>
      <c r="AY41" s="192"/>
      <c r="AZ41" s="192"/>
      <c r="BA41" s="192"/>
      <c r="BB41" s="192"/>
      <c r="BC41" s="192"/>
      <c r="BD41" s="192"/>
      <c r="BE41" s="192"/>
      <c r="BF41" s="193"/>
      <c r="BG41" s="65">
        <f>BH8+BH15+BH21</f>
        <v>576</v>
      </c>
      <c r="BH41" s="70"/>
      <c r="BI41" s="2"/>
    </row>
    <row r="42" spans="1:61" ht="14.25" thickTop="1">
      <c r="B42" s="559" t="s">
        <v>17</v>
      </c>
      <c r="C42" s="524"/>
      <c r="D42" s="525"/>
      <c r="E42" s="44"/>
      <c r="F42" s="44"/>
      <c r="G42" s="44">
        <f t="shared" ref="G42:R42" si="32">SUM(G9,G22)</f>
        <v>15</v>
      </c>
      <c r="H42" s="44">
        <f t="shared" si="32"/>
        <v>15</v>
      </c>
      <c r="I42" s="44">
        <f t="shared" si="32"/>
        <v>15</v>
      </c>
      <c r="J42" s="44">
        <f t="shared" si="32"/>
        <v>15</v>
      </c>
      <c r="K42" s="44">
        <f t="shared" si="32"/>
        <v>15</v>
      </c>
      <c r="L42" s="44">
        <f t="shared" si="32"/>
        <v>15</v>
      </c>
      <c r="M42" s="44">
        <f t="shared" si="32"/>
        <v>15</v>
      </c>
      <c r="N42" s="44">
        <f t="shared" si="32"/>
        <v>15</v>
      </c>
      <c r="O42" s="44">
        <f t="shared" si="32"/>
        <v>15</v>
      </c>
      <c r="P42" s="44">
        <f t="shared" si="32"/>
        <v>15</v>
      </c>
      <c r="Q42" s="44">
        <f t="shared" si="32"/>
        <v>15</v>
      </c>
      <c r="R42" s="44">
        <f t="shared" si="32"/>
        <v>15</v>
      </c>
      <c r="S42" s="44"/>
      <c r="T42" s="44"/>
      <c r="U42" s="68"/>
      <c r="V42" s="44"/>
      <c r="W42" s="68"/>
      <c r="X42" s="6"/>
      <c r="Y42" s="6"/>
      <c r="Z42" s="179">
        <f t="shared" si="31"/>
        <v>18</v>
      </c>
      <c r="AA42" s="179">
        <f t="shared" si="31"/>
        <v>16</v>
      </c>
      <c r="AB42" s="179">
        <f t="shared" si="31"/>
        <v>17</v>
      </c>
      <c r="AC42" s="179">
        <f t="shared" si="31"/>
        <v>16</v>
      </c>
      <c r="AD42" s="179">
        <f t="shared" si="31"/>
        <v>17</v>
      </c>
      <c r="AE42" s="179">
        <f t="shared" si="31"/>
        <v>17</v>
      </c>
      <c r="AF42" s="179">
        <f t="shared" si="31"/>
        <v>17</v>
      </c>
      <c r="AG42" s="179">
        <f t="shared" si="31"/>
        <v>9</v>
      </c>
      <c r="AH42" s="68"/>
      <c r="AI42" s="7"/>
      <c r="AJ42" s="7"/>
      <c r="AK42" s="7"/>
      <c r="AL42" s="12"/>
      <c r="AM42" s="6"/>
      <c r="AN42" s="68"/>
      <c r="AO42" s="68"/>
      <c r="AP42" s="68"/>
      <c r="AQ42" s="68"/>
      <c r="AR42" s="68"/>
      <c r="AS42" s="68"/>
      <c r="AT42" s="68"/>
      <c r="AU42" s="68"/>
      <c r="AV42" s="191"/>
      <c r="AW42" s="191"/>
      <c r="AX42" s="194"/>
      <c r="AY42" s="194"/>
      <c r="AZ42" s="194"/>
      <c r="BA42" s="194"/>
      <c r="BB42" s="194"/>
      <c r="BC42" s="194"/>
      <c r="BD42" s="194"/>
      <c r="BE42" s="194"/>
      <c r="BF42" s="195"/>
      <c r="BG42" s="12"/>
      <c r="BH42" s="55">
        <f>BI9+BI16+BI22</f>
        <v>251</v>
      </c>
    </row>
    <row r="43" spans="1:61" ht="13.5" thickBot="1">
      <c r="B43" s="557" t="s">
        <v>12</v>
      </c>
      <c r="C43" s="516"/>
      <c r="D43" s="517"/>
      <c r="E43" s="52"/>
      <c r="F43" s="52"/>
      <c r="G43" s="52">
        <f t="shared" ref="G43:H43" si="33">SUM(G41:G42)</f>
        <v>51</v>
      </c>
      <c r="H43" s="52">
        <f t="shared" si="33"/>
        <v>51</v>
      </c>
      <c r="I43" s="52">
        <f t="shared" ref="I43:R43" si="34">SUM(I41:I42)</f>
        <v>51</v>
      </c>
      <c r="J43" s="52">
        <f t="shared" si="34"/>
        <v>51</v>
      </c>
      <c r="K43" s="52">
        <f t="shared" si="34"/>
        <v>51</v>
      </c>
      <c r="L43" s="52">
        <f t="shared" si="34"/>
        <v>51</v>
      </c>
      <c r="M43" s="52">
        <f t="shared" si="34"/>
        <v>51</v>
      </c>
      <c r="N43" s="52">
        <f t="shared" si="34"/>
        <v>51</v>
      </c>
      <c r="O43" s="52">
        <f t="shared" si="34"/>
        <v>51</v>
      </c>
      <c r="P43" s="52">
        <f t="shared" si="34"/>
        <v>51</v>
      </c>
      <c r="Q43" s="52">
        <f t="shared" si="34"/>
        <v>51</v>
      </c>
      <c r="R43" s="52">
        <f t="shared" si="34"/>
        <v>51</v>
      </c>
      <c r="S43" s="52"/>
      <c r="T43" s="52"/>
      <c r="U43" s="58"/>
      <c r="V43" s="52"/>
      <c r="W43" s="58"/>
      <c r="X43" s="77"/>
      <c r="Y43" s="77"/>
      <c r="Z43" s="177">
        <f t="shared" ref="Z43:AE43" si="35">SUM(Z41+Z42)</f>
        <v>54</v>
      </c>
      <c r="AA43" s="177">
        <f t="shared" si="35"/>
        <v>52</v>
      </c>
      <c r="AB43" s="177">
        <f t="shared" si="35"/>
        <v>53</v>
      </c>
      <c r="AC43" s="177">
        <f t="shared" si="35"/>
        <v>52</v>
      </c>
      <c r="AD43" s="177">
        <f t="shared" si="35"/>
        <v>53</v>
      </c>
      <c r="AE43" s="177">
        <f t="shared" si="35"/>
        <v>53</v>
      </c>
      <c r="AF43" s="177">
        <f t="shared" ref="AF43:AG43" si="36">SUM(AF41+AF42)</f>
        <v>53</v>
      </c>
      <c r="AG43" s="177">
        <f t="shared" si="36"/>
        <v>27</v>
      </c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7"/>
      <c r="BG43" s="518">
        <f>BG41+BH42</f>
        <v>827</v>
      </c>
      <c r="BH43" s="519"/>
    </row>
    <row r="44" spans="1:61" ht="13.5" thickTop="1">
      <c r="A44" s="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>
      <c r="B45"/>
      <c r="C45"/>
      <c r="D45"/>
      <c r="E45"/>
      <c r="F45"/>
      <c r="G45"/>
      <c r="H45"/>
      <c r="I45"/>
      <c r="J45" s="85" t="s">
        <v>107</v>
      </c>
      <c r="K45" t="s">
        <v>20</v>
      </c>
      <c r="L45"/>
      <c r="M45"/>
      <c r="N45"/>
      <c r="O45"/>
      <c r="P45"/>
      <c r="Q45" s="75" t="s">
        <v>139</v>
      </c>
      <c r="R45" t="s">
        <v>104</v>
      </c>
      <c r="S45"/>
      <c r="T45" s="86"/>
      <c r="U45" s="86"/>
      <c r="V45" s="86"/>
      <c r="X45"/>
      <c r="Y45"/>
      <c r="Z45"/>
      <c r="AA45"/>
      <c r="AB45"/>
      <c r="AC45"/>
      <c r="AD45"/>
      <c r="AE45" s="73" t="s">
        <v>103</v>
      </c>
      <c r="AF45"/>
      <c r="AG45"/>
      <c r="AH45"/>
      <c r="AL45"/>
      <c r="AM45"/>
      <c r="AN45"/>
      <c r="AO45"/>
      <c r="AP45"/>
      <c r="AQ45"/>
      <c r="AR45" s="97" t="s">
        <v>107</v>
      </c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>
      <c r="T46" s="89"/>
      <c r="U46" s="89"/>
      <c r="V46" s="89"/>
      <c r="W46" s="88"/>
    </row>
    <row r="47" spans="1:61">
      <c r="J47" s="72"/>
      <c r="K47" s="2" t="s">
        <v>99</v>
      </c>
      <c r="Q47" s="167" t="s">
        <v>138</v>
      </c>
      <c r="R47" s="2" t="s">
        <v>105</v>
      </c>
      <c r="T47" s="89"/>
      <c r="U47" s="89"/>
      <c r="V47" s="89"/>
      <c r="AE47" s="176" t="s">
        <v>100</v>
      </c>
      <c r="AQ47" s="74" t="s">
        <v>101</v>
      </c>
      <c r="AR47" s="2" t="s">
        <v>102</v>
      </c>
    </row>
    <row r="48" spans="1:61">
      <c r="T48" s="89"/>
      <c r="U48" s="89"/>
      <c r="V48" s="89"/>
      <c r="W48" s="88"/>
    </row>
    <row r="49" spans="20:23">
      <c r="T49" s="89"/>
      <c r="U49" s="89"/>
      <c r="V49" s="89"/>
    </row>
    <row r="50" spans="20:23">
      <c r="T50" s="89"/>
      <c r="U50" s="89"/>
      <c r="W50" s="88"/>
    </row>
    <row r="51" spans="20:23">
      <c r="T51" s="89"/>
      <c r="U51" s="89"/>
      <c r="V51" s="89"/>
    </row>
    <row r="52" spans="20:23">
      <c r="T52" s="89"/>
      <c r="U52" s="89"/>
      <c r="V52" s="89"/>
      <c r="W52" s="88"/>
    </row>
    <row r="53" spans="20:23">
      <c r="T53" s="89"/>
      <c r="U53" s="89"/>
      <c r="V53" s="89"/>
    </row>
    <row r="54" spans="20:23">
      <c r="T54" s="88"/>
      <c r="U54" s="88"/>
      <c r="V54" s="88"/>
      <c r="W54" s="88"/>
    </row>
  </sheetData>
  <mergeCells count="89">
    <mergeCell ref="AK10:AK11"/>
    <mergeCell ref="AL10:AL11"/>
    <mergeCell ref="AM10:AM11"/>
    <mergeCell ref="B19:B20"/>
    <mergeCell ref="C19:C20"/>
    <mergeCell ref="AJ10:AJ11"/>
    <mergeCell ref="N10:N11"/>
    <mergeCell ref="O10:O11"/>
    <mergeCell ref="P10:P11"/>
    <mergeCell ref="Q10:Q11"/>
    <mergeCell ref="R10:R11"/>
    <mergeCell ref="S10:S11"/>
    <mergeCell ref="D10:D11"/>
    <mergeCell ref="I10:I11"/>
    <mergeCell ref="J10:J11"/>
    <mergeCell ref="K10:K11"/>
    <mergeCell ref="X10:X11"/>
    <mergeCell ref="V10:V11"/>
    <mergeCell ref="U10:U11"/>
    <mergeCell ref="AG6:AH6"/>
    <mergeCell ref="AG4:AH4"/>
    <mergeCell ref="AG10:AG11"/>
    <mergeCell ref="V6:W6"/>
    <mergeCell ref="V7:W7"/>
    <mergeCell ref="V4:W4"/>
    <mergeCell ref="AF10:AF11"/>
    <mergeCell ref="AD10:AD11"/>
    <mergeCell ref="AE10:AE11"/>
    <mergeCell ref="AC10:AC11"/>
    <mergeCell ref="Y10:Y11"/>
    <mergeCell ref="Z10:Z11"/>
    <mergeCell ref="AA10:AA11"/>
    <mergeCell ref="AB10:AB11"/>
    <mergeCell ref="L10:L11"/>
    <mergeCell ref="E10:E11"/>
    <mergeCell ref="F10:F11"/>
    <mergeCell ref="G10:G11"/>
    <mergeCell ref="H10:H11"/>
    <mergeCell ref="M10:M11"/>
    <mergeCell ref="B43:D43"/>
    <mergeCell ref="BG43:BH43"/>
    <mergeCell ref="B39:B40"/>
    <mergeCell ref="C39:C40"/>
    <mergeCell ref="B41:D41"/>
    <mergeCell ref="B42:D42"/>
    <mergeCell ref="C35:C36"/>
    <mergeCell ref="C17:C18"/>
    <mergeCell ref="B21:B22"/>
    <mergeCell ref="C21:C22"/>
    <mergeCell ref="B33:B34"/>
    <mergeCell ref="C33:C34"/>
    <mergeCell ref="C25:C26"/>
    <mergeCell ref="B29:B30"/>
    <mergeCell ref="C29:C30"/>
    <mergeCell ref="C37:C38"/>
    <mergeCell ref="B23:B24"/>
    <mergeCell ref="C23:C24"/>
    <mergeCell ref="B25:B26"/>
    <mergeCell ref="B35:B36"/>
    <mergeCell ref="B27:B28"/>
    <mergeCell ref="C27:C28"/>
    <mergeCell ref="A2:A7"/>
    <mergeCell ref="B2:B7"/>
    <mergeCell ref="C2:C7"/>
    <mergeCell ref="B31:B32"/>
    <mergeCell ref="C31:C32"/>
    <mergeCell ref="A8:A39"/>
    <mergeCell ref="B8:B9"/>
    <mergeCell ref="C8:C9"/>
    <mergeCell ref="B10:B12"/>
    <mergeCell ref="C10:C12"/>
    <mergeCell ref="B13:B14"/>
    <mergeCell ref="C13:C14"/>
    <mergeCell ref="B15:B16"/>
    <mergeCell ref="C15:C16"/>
    <mergeCell ref="B17:B18"/>
    <mergeCell ref="B37:B38"/>
    <mergeCell ref="BQ9:BR9"/>
    <mergeCell ref="BT9:BU9"/>
    <mergeCell ref="D2:D7"/>
    <mergeCell ref="E3:BE3"/>
    <mergeCell ref="E5:BE5"/>
    <mergeCell ref="AJ4:AK4"/>
    <mergeCell ref="T2:U2"/>
    <mergeCell ref="T4:U4"/>
    <mergeCell ref="T6:U6"/>
    <mergeCell ref="T7:U7"/>
    <mergeCell ref="AG2:AH2"/>
    <mergeCell ref="V2:W2"/>
  </mergeCells>
  <phoneticPr fontId="7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I65"/>
  <sheetViews>
    <sheetView tabSelected="1" workbookViewId="0">
      <selection activeCell="V17" sqref="V17"/>
    </sheetView>
  </sheetViews>
  <sheetFormatPr defaultRowHeight="12.75"/>
  <cols>
    <col min="1" max="1" width="9.140625" style="1"/>
    <col min="2" max="2" width="9.85546875" style="1" customWidth="1"/>
    <col min="3" max="3" width="27.7109375" style="1" customWidth="1"/>
    <col min="4" max="4" width="9.140625" style="1"/>
    <col min="5" max="20" width="4.42578125" style="1" customWidth="1"/>
    <col min="21" max="24" width="3.85546875" style="1" customWidth="1"/>
    <col min="25" max="42" width="4.42578125" style="1" customWidth="1"/>
    <col min="43" max="43" width="5.5703125" style="1" customWidth="1"/>
    <col min="44" max="47" width="4.42578125" style="1" customWidth="1"/>
    <col min="48" max="57" width="3.85546875" style="1" customWidth="1"/>
    <col min="58" max="58" width="6.5703125" style="1" customWidth="1"/>
    <col min="59" max="257" width="9.140625" style="1"/>
    <col min="258" max="258" width="9.85546875" style="1" customWidth="1"/>
    <col min="259" max="259" width="27.7109375" style="1" customWidth="1"/>
    <col min="260" max="260" width="9.140625" style="1"/>
    <col min="261" max="276" width="4.42578125" style="1" customWidth="1"/>
    <col min="277" max="280" width="3.85546875" style="1" customWidth="1"/>
    <col min="281" max="298" width="4.42578125" style="1" customWidth="1"/>
    <col min="299" max="299" width="5.5703125" style="1" customWidth="1"/>
    <col min="300" max="303" width="4.42578125" style="1" customWidth="1"/>
    <col min="304" max="313" width="3.85546875" style="1" customWidth="1"/>
    <col min="314" max="314" width="6.5703125" style="1" customWidth="1"/>
    <col min="315" max="513" width="9.140625" style="1"/>
    <col min="514" max="514" width="9.85546875" style="1" customWidth="1"/>
    <col min="515" max="515" width="27.7109375" style="1" customWidth="1"/>
    <col min="516" max="516" width="9.140625" style="1"/>
    <col min="517" max="532" width="4.42578125" style="1" customWidth="1"/>
    <col min="533" max="536" width="3.85546875" style="1" customWidth="1"/>
    <col min="537" max="554" width="4.42578125" style="1" customWidth="1"/>
    <col min="555" max="555" width="5.5703125" style="1" customWidth="1"/>
    <col min="556" max="559" width="4.42578125" style="1" customWidth="1"/>
    <col min="560" max="569" width="3.85546875" style="1" customWidth="1"/>
    <col min="570" max="570" width="6.5703125" style="1" customWidth="1"/>
    <col min="571" max="769" width="9.140625" style="1"/>
    <col min="770" max="770" width="9.85546875" style="1" customWidth="1"/>
    <col min="771" max="771" width="27.7109375" style="1" customWidth="1"/>
    <col min="772" max="772" width="9.140625" style="1"/>
    <col min="773" max="788" width="4.42578125" style="1" customWidth="1"/>
    <col min="789" max="792" width="3.85546875" style="1" customWidth="1"/>
    <col min="793" max="810" width="4.42578125" style="1" customWidth="1"/>
    <col min="811" max="811" width="5.5703125" style="1" customWidth="1"/>
    <col min="812" max="815" width="4.42578125" style="1" customWidth="1"/>
    <col min="816" max="825" width="3.85546875" style="1" customWidth="1"/>
    <col min="826" max="826" width="6.5703125" style="1" customWidth="1"/>
    <col min="827" max="1025" width="9.140625" style="1"/>
    <col min="1026" max="1026" width="9.85546875" style="1" customWidth="1"/>
    <col min="1027" max="1027" width="27.7109375" style="1" customWidth="1"/>
    <col min="1028" max="1028" width="9.140625" style="1"/>
    <col min="1029" max="1044" width="4.42578125" style="1" customWidth="1"/>
    <col min="1045" max="1048" width="3.85546875" style="1" customWidth="1"/>
    <col min="1049" max="1066" width="4.42578125" style="1" customWidth="1"/>
    <col min="1067" max="1067" width="5.5703125" style="1" customWidth="1"/>
    <col min="1068" max="1071" width="4.42578125" style="1" customWidth="1"/>
    <col min="1072" max="1081" width="3.85546875" style="1" customWidth="1"/>
    <col min="1082" max="1082" width="6.5703125" style="1" customWidth="1"/>
    <col min="1083" max="1281" width="9.140625" style="1"/>
    <col min="1282" max="1282" width="9.85546875" style="1" customWidth="1"/>
    <col min="1283" max="1283" width="27.7109375" style="1" customWidth="1"/>
    <col min="1284" max="1284" width="9.140625" style="1"/>
    <col min="1285" max="1300" width="4.42578125" style="1" customWidth="1"/>
    <col min="1301" max="1304" width="3.85546875" style="1" customWidth="1"/>
    <col min="1305" max="1322" width="4.42578125" style="1" customWidth="1"/>
    <col min="1323" max="1323" width="5.5703125" style="1" customWidth="1"/>
    <col min="1324" max="1327" width="4.42578125" style="1" customWidth="1"/>
    <col min="1328" max="1337" width="3.85546875" style="1" customWidth="1"/>
    <col min="1338" max="1338" width="6.5703125" style="1" customWidth="1"/>
    <col min="1339" max="1537" width="9.140625" style="1"/>
    <col min="1538" max="1538" width="9.85546875" style="1" customWidth="1"/>
    <col min="1539" max="1539" width="27.7109375" style="1" customWidth="1"/>
    <col min="1540" max="1540" width="9.140625" style="1"/>
    <col min="1541" max="1556" width="4.42578125" style="1" customWidth="1"/>
    <col min="1557" max="1560" width="3.85546875" style="1" customWidth="1"/>
    <col min="1561" max="1578" width="4.42578125" style="1" customWidth="1"/>
    <col min="1579" max="1579" width="5.5703125" style="1" customWidth="1"/>
    <col min="1580" max="1583" width="4.42578125" style="1" customWidth="1"/>
    <col min="1584" max="1593" width="3.85546875" style="1" customWidth="1"/>
    <col min="1594" max="1594" width="6.5703125" style="1" customWidth="1"/>
    <col min="1595" max="1793" width="9.140625" style="1"/>
    <col min="1794" max="1794" width="9.85546875" style="1" customWidth="1"/>
    <col min="1795" max="1795" width="27.7109375" style="1" customWidth="1"/>
    <col min="1796" max="1796" width="9.140625" style="1"/>
    <col min="1797" max="1812" width="4.42578125" style="1" customWidth="1"/>
    <col min="1813" max="1816" width="3.85546875" style="1" customWidth="1"/>
    <col min="1817" max="1834" width="4.42578125" style="1" customWidth="1"/>
    <col min="1835" max="1835" width="5.5703125" style="1" customWidth="1"/>
    <col min="1836" max="1839" width="4.42578125" style="1" customWidth="1"/>
    <col min="1840" max="1849" width="3.85546875" style="1" customWidth="1"/>
    <col min="1850" max="1850" width="6.5703125" style="1" customWidth="1"/>
    <col min="1851" max="2049" width="9.140625" style="1"/>
    <col min="2050" max="2050" width="9.85546875" style="1" customWidth="1"/>
    <col min="2051" max="2051" width="27.7109375" style="1" customWidth="1"/>
    <col min="2052" max="2052" width="9.140625" style="1"/>
    <col min="2053" max="2068" width="4.42578125" style="1" customWidth="1"/>
    <col min="2069" max="2072" width="3.85546875" style="1" customWidth="1"/>
    <col min="2073" max="2090" width="4.42578125" style="1" customWidth="1"/>
    <col min="2091" max="2091" width="5.5703125" style="1" customWidth="1"/>
    <col min="2092" max="2095" width="4.42578125" style="1" customWidth="1"/>
    <col min="2096" max="2105" width="3.85546875" style="1" customWidth="1"/>
    <col min="2106" max="2106" width="6.5703125" style="1" customWidth="1"/>
    <col min="2107" max="2305" width="9.140625" style="1"/>
    <col min="2306" max="2306" width="9.85546875" style="1" customWidth="1"/>
    <col min="2307" max="2307" width="27.7109375" style="1" customWidth="1"/>
    <col min="2308" max="2308" width="9.140625" style="1"/>
    <col min="2309" max="2324" width="4.42578125" style="1" customWidth="1"/>
    <col min="2325" max="2328" width="3.85546875" style="1" customWidth="1"/>
    <col min="2329" max="2346" width="4.42578125" style="1" customWidth="1"/>
    <col min="2347" max="2347" width="5.5703125" style="1" customWidth="1"/>
    <col min="2348" max="2351" width="4.42578125" style="1" customWidth="1"/>
    <col min="2352" max="2361" width="3.85546875" style="1" customWidth="1"/>
    <col min="2362" max="2362" width="6.5703125" style="1" customWidth="1"/>
    <col min="2363" max="2561" width="9.140625" style="1"/>
    <col min="2562" max="2562" width="9.85546875" style="1" customWidth="1"/>
    <col min="2563" max="2563" width="27.7109375" style="1" customWidth="1"/>
    <col min="2564" max="2564" width="9.140625" style="1"/>
    <col min="2565" max="2580" width="4.42578125" style="1" customWidth="1"/>
    <col min="2581" max="2584" width="3.85546875" style="1" customWidth="1"/>
    <col min="2585" max="2602" width="4.42578125" style="1" customWidth="1"/>
    <col min="2603" max="2603" width="5.5703125" style="1" customWidth="1"/>
    <col min="2604" max="2607" width="4.42578125" style="1" customWidth="1"/>
    <col min="2608" max="2617" width="3.85546875" style="1" customWidth="1"/>
    <col min="2618" max="2618" width="6.5703125" style="1" customWidth="1"/>
    <col min="2619" max="2817" width="9.140625" style="1"/>
    <col min="2818" max="2818" width="9.85546875" style="1" customWidth="1"/>
    <col min="2819" max="2819" width="27.7109375" style="1" customWidth="1"/>
    <col min="2820" max="2820" width="9.140625" style="1"/>
    <col min="2821" max="2836" width="4.42578125" style="1" customWidth="1"/>
    <col min="2837" max="2840" width="3.85546875" style="1" customWidth="1"/>
    <col min="2841" max="2858" width="4.42578125" style="1" customWidth="1"/>
    <col min="2859" max="2859" width="5.5703125" style="1" customWidth="1"/>
    <col min="2860" max="2863" width="4.42578125" style="1" customWidth="1"/>
    <col min="2864" max="2873" width="3.85546875" style="1" customWidth="1"/>
    <col min="2874" max="2874" width="6.5703125" style="1" customWidth="1"/>
    <col min="2875" max="3073" width="9.140625" style="1"/>
    <col min="3074" max="3074" width="9.85546875" style="1" customWidth="1"/>
    <col min="3075" max="3075" width="27.7109375" style="1" customWidth="1"/>
    <col min="3076" max="3076" width="9.140625" style="1"/>
    <col min="3077" max="3092" width="4.42578125" style="1" customWidth="1"/>
    <col min="3093" max="3096" width="3.85546875" style="1" customWidth="1"/>
    <col min="3097" max="3114" width="4.42578125" style="1" customWidth="1"/>
    <col min="3115" max="3115" width="5.5703125" style="1" customWidth="1"/>
    <col min="3116" max="3119" width="4.42578125" style="1" customWidth="1"/>
    <col min="3120" max="3129" width="3.85546875" style="1" customWidth="1"/>
    <col min="3130" max="3130" width="6.5703125" style="1" customWidth="1"/>
    <col min="3131" max="3329" width="9.140625" style="1"/>
    <col min="3330" max="3330" width="9.85546875" style="1" customWidth="1"/>
    <col min="3331" max="3331" width="27.7109375" style="1" customWidth="1"/>
    <col min="3332" max="3332" width="9.140625" style="1"/>
    <col min="3333" max="3348" width="4.42578125" style="1" customWidth="1"/>
    <col min="3349" max="3352" width="3.85546875" style="1" customWidth="1"/>
    <col min="3353" max="3370" width="4.42578125" style="1" customWidth="1"/>
    <col min="3371" max="3371" width="5.5703125" style="1" customWidth="1"/>
    <col min="3372" max="3375" width="4.42578125" style="1" customWidth="1"/>
    <col min="3376" max="3385" width="3.85546875" style="1" customWidth="1"/>
    <col min="3386" max="3386" width="6.5703125" style="1" customWidth="1"/>
    <col min="3387" max="3585" width="9.140625" style="1"/>
    <col min="3586" max="3586" width="9.85546875" style="1" customWidth="1"/>
    <col min="3587" max="3587" width="27.7109375" style="1" customWidth="1"/>
    <col min="3588" max="3588" width="9.140625" style="1"/>
    <col min="3589" max="3604" width="4.42578125" style="1" customWidth="1"/>
    <col min="3605" max="3608" width="3.85546875" style="1" customWidth="1"/>
    <col min="3609" max="3626" width="4.42578125" style="1" customWidth="1"/>
    <col min="3627" max="3627" width="5.5703125" style="1" customWidth="1"/>
    <col min="3628" max="3631" width="4.42578125" style="1" customWidth="1"/>
    <col min="3632" max="3641" width="3.85546875" style="1" customWidth="1"/>
    <col min="3642" max="3642" width="6.5703125" style="1" customWidth="1"/>
    <col min="3643" max="3841" width="9.140625" style="1"/>
    <col min="3842" max="3842" width="9.85546875" style="1" customWidth="1"/>
    <col min="3843" max="3843" width="27.7109375" style="1" customWidth="1"/>
    <col min="3844" max="3844" width="9.140625" style="1"/>
    <col min="3845" max="3860" width="4.42578125" style="1" customWidth="1"/>
    <col min="3861" max="3864" width="3.85546875" style="1" customWidth="1"/>
    <col min="3865" max="3882" width="4.42578125" style="1" customWidth="1"/>
    <col min="3883" max="3883" width="5.5703125" style="1" customWidth="1"/>
    <col min="3884" max="3887" width="4.42578125" style="1" customWidth="1"/>
    <col min="3888" max="3897" width="3.85546875" style="1" customWidth="1"/>
    <col min="3898" max="3898" width="6.5703125" style="1" customWidth="1"/>
    <col min="3899" max="4097" width="9.140625" style="1"/>
    <col min="4098" max="4098" width="9.85546875" style="1" customWidth="1"/>
    <col min="4099" max="4099" width="27.7109375" style="1" customWidth="1"/>
    <col min="4100" max="4100" width="9.140625" style="1"/>
    <col min="4101" max="4116" width="4.42578125" style="1" customWidth="1"/>
    <col min="4117" max="4120" width="3.85546875" style="1" customWidth="1"/>
    <col min="4121" max="4138" width="4.42578125" style="1" customWidth="1"/>
    <col min="4139" max="4139" width="5.5703125" style="1" customWidth="1"/>
    <col min="4140" max="4143" width="4.42578125" style="1" customWidth="1"/>
    <col min="4144" max="4153" width="3.85546875" style="1" customWidth="1"/>
    <col min="4154" max="4154" width="6.5703125" style="1" customWidth="1"/>
    <col min="4155" max="4353" width="9.140625" style="1"/>
    <col min="4354" max="4354" width="9.85546875" style="1" customWidth="1"/>
    <col min="4355" max="4355" width="27.7109375" style="1" customWidth="1"/>
    <col min="4356" max="4356" width="9.140625" style="1"/>
    <col min="4357" max="4372" width="4.42578125" style="1" customWidth="1"/>
    <col min="4373" max="4376" width="3.85546875" style="1" customWidth="1"/>
    <col min="4377" max="4394" width="4.42578125" style="1" customWidth="1"/>
    <col min="4395" max="4395" width="5.5703125" style="1" customWidth="1"/>
    <col min="4396" max="4399" width="4.42578125" style="1" customWidth="1"/>
    <col min="4400" max="4409" width="3.85546875" style="1" customWidth="1"/>
    <col min="4410" max="4410" width="6.5703125" style="1" customWidth="1"/>
    <col min="4411" max="4609" width="9.140625" style="1"/>
    <col min="4610" max="4610" width="9.85546875" style="1" customWidth="1"/>
    <col min="4611" max="4611" width="27.7109375" style="1" customWidth="1"/>
    <col min="4612" max="4612" width="9.140625" style="1"/>
    <col min="4613" max="4628" width="4.42578125" style="1" customWidth="1"/>
    <col min="4629" max="4632" width="3.85546875" style="1" customWidth="1"/>
    <col min="4633" max="4650" width="4.42578125" style="1" customWidth="1"/>
    <col min="4651" max="4651" width="5.5703125" style="1" customWidth="1"/>
    <col min="4652" max="4655" width="4.42578125" style="1" customWidth="1"/>
    <col min="4656" max="4665" width="3.85546875" style="1" customWidth="1"/>
    <col min="4666" max="4666" width="6.5703125" style="1" customWidth="1"/>
    <col min="4667" max="4865" width="9.140625" style="1"/>
    <col min="4866" max="4866" width="9.85546875" style="1" customWidth="1"/>
    <col min="4867" max="4867" width="27.7109375" style="1" customWidth="1"/>
    <col min="4868" max="4868" width="9.140625" style="1"/>
    <col min="4869" max="4884" width="4.42578125" style="1" customWidth="1"/>
    <col min="4885" max="4888" width="3.85546875" style="1" customWidth="1"/>
    <col min="4889" max="4906" width="4.42578125" style="1" customWidth="1"/>
    <col min="4907" max="4907" width="5.5703125" style="1" customWidth="1"/>
    <col min="4908" max="4911" width="4.42578125" style="1" customWidth="1"/>
    <col min="4912" max="4921" width="3.85546875" style="1" customWidth="1"/>
    <col min="4922" max="4922" width="6.5703125" style="1" customWidth="1"/>
    <col min="4923" max="5121" width="9.140625" style="1"/>
    <col min="5122" max="5122" width="9.85546875" style="1" customWidth="1"/>
    <col min="5123" max="5123" width="27.7109375" style="1" customWidth="1"/>
    <col min="5124" max="5124" width="9.140625" style="1"/>
    <col min="5125" max="5140" width="4.42578125" style="1" customWidth="1"/>
    <col min="5141" max="5144" width="3.85546875" style="1" customWidth="1"/>
    <col min="5145" max="5162" width="4.42578125" style="1" customWidth="1"/>
    <col min="5163" max="5163" width="5.5703125" style="1" customWidth="1"/>
    <col min="5164" max="5167" width="4.42578125" style="1" customWidth="1"/>
    <col min="5168" max="5177" width="3.85546875" style="1" customWidth="1"/>
    <col min="5178" max="5178" width="6.5703125" style="1" customWidth="1"/>
    <col min="5179" max="5377" width="9.140625" style="1"/>
    <col min="5378" max="5378" width="9.85546875" style="1" customWidth="1"/>
    <col min="5379" max="5379" width="27.7109375" style="1" customWidth="1"/>
    <col min="5380" max="5380" width="9.140625" style="1"/>
    <col min="5381" max="5396" width="4.42578125" style="1" customWidth="1"/>
    <col min="5397" max="5400" width="3.85546875" style="1" customWidth="1"/>
    <col min="5401" max="5418" width="4.42578125" style="1" customWidth="1"/>
    <col min="5419" max="5419" width="5.5703125" style="1" customWidth="1"/>
    <col min="5420" max="5423" width="4.42578125" style="1" customWidth="1"/>
    <col min="5424" max="5433" width="3.85546875" style="1" customWidth="1"/>
    <col min="5434" max="5434" width="6.5703125" style="1" customWidth="1"/>
    <col min="5435" max="5633" width="9.140625" style="1"/>
    <col min="5634" max="5634" width="9.85546875" style="1" customWidth="1"/>
    <col min="5635" max="5635" width="27.7109375" style="1" customWidth="1"/>
    <col min="5636" max="5636" width="9.140625" style="1"/>
    <col min="5637" max="5652" width="4.42578125" style="1" customWidth="1"/>
    <col min="5653" max="5656" width="3.85546875" style="1" customWidth="1"/>
    <col min="5657" max="5674" width="4.42578125" style="1" customWidth="1"/>
    <col min="5675" max="5675" width="5.5703125" style="1" customWidth="1"/>
    <col min="5676" max="5679" width="4.42578125" style="1" customWidth="1"/>
    <col min="5680" max="5689" width="3.85546875" style="1" customWidth="1"/>
    <col min="5690" max="5690" width="6.5703125" style="1" customWidth="1"/>
    <col min="5691" max="5889" width="9.140625" style="1"/>
    <col min="5890" max="5890" width="9.85546875" style="1" customWidth="1"/>
    <col min="5891" max="5891" width="27.7109375" style="1" customWidth="1"/>
    <col min="5892" max="5892" width="9.140625" style="1"/>
    <col min="5893" max="5908" width="4.42578125" style="1" customWidth="1"/>
    <col min="5909" max="5912" width="3.85546875" style="1" customWidth="1"/>
    <col min="5913" max="5930" width="4.42578125" style="1" customWidth="1"/>
    <col min="5931" max="5931" width="5.5703125" style="1" customWidth="1"/>
    <col min="5932" max="5935" width="4.42578125" style="1" customWidth="1"/>
    <col min="5936" max="5945" width="3.85546875" style="1" customWidth="1"/>
    <col min="5946" max="5946" width="6.5703125" style="1" customWidth="1"/>
    <col min="5947" max="6145" width="9.140625" style="1"/>
    <col min="6146" max="6146" width="9.85546875" style="1" customWidth="1"/>
    <col min="6147" max="6147" width="27.7109375" style="1" customWidth="1"/>
    <col min="6148" max="6148" width="9.140625" style="1"/>
    <col min="6149" max="6164" width="4.42578125" style="1" customWidth="1"/>
    <col min="6165" max="6168" width="3.85546875" style="1" customWidth="1"/>
    <col min="6169" max="6186" width="4.42578125" style="1" customWidth="1"/>
    <col min="6187" max="6187" width="5.5703125" style="1" customWidth="1"/>
    <col min="6188" max="6191" width="4.42578125" style="1" customWidth="1"/>
    <col min="6192" max="6201" width="3.85546875" style="1" customWidth="1"/>
    <col min="6202" max="6202" width="6.5703125" style="1" customWidth="1"/>
    <col min="6203" max="6401" width="9.140625" style="1"/>
    <col min="6402" max="6402" width="9.85546875" style="1" customWidth="1"/>
    <col min="6403" max="6403" width="27.7109375" style="1" customWidth="1"/>
    <col min="6404" max="6404" width="9.140625" style="1"/>
    <col min="6405" max="6420" width="4.42578125" style="1" customWidth="1"/>
    <col min="6421" max="6424" width="3.85546875" style="1" customWidth="1"/>
    <col min="6425" max="6442" width="4.42578125" style="1" customWidth="1"/>
    <col min="6443" max="6443" width="5.5703125" style="1" customWidth="1"/>
    <col min="6444" max="6447" width="4.42578125" style="1" customWidth="1"/>
    <col min="6448" max="6457" width="3.85546875" style="1" customWidth="1"/>
    <col min="6458" max="6458" width="6.5703125" style="1" customWidth="1"/>
    <col min="6459" max="6657" width="9.140625" style="1"/>
    <col min="6658" max="6658" width="9.85546875" style="1" customWidth="1"/>
    <col min="6659" max="6659" width="27.7109375" style="1" customWidth="1"/>
    <col min="6660" max="6660" width="9.140625" style="1"/>
    <col min="6661" max="6676" width="4.42578125" style="1" customWidth="1"/>
    <col min="6677" max="6680" width="3.85546875" style="1" customWidth="1"/>
    <col min="6681" max="6698" width="4.42578125" style="1" customWidth="1"/>
    <col min="6699" max="6699" width="5.5703125" style="1" customWidth="1"/>
    <col min="6700" max="6703" width="4.42578125" style="1" customWidth="1"/>
    <col min="6704" max="6713" width="3.85546875" style="1" customWidth="1"/>
    <col min="6714" max="6714" width="6.5703125" style="1" customWidth="1"/>
    <col min="6715" max="6913" width="9.140625" style="1"/>
    <col min="6914" max="6914" width="9.85546875" style="1" customWidth="1"/>
    <col min="6915" max="6915" width="27.7109375" style="1" customWidth="1"/>
    <col min="6916" max="6916" width="9.140625" style="1"/>
    <col min="6917" max="6932" width="4.42578125" style="1" customWidth="1"/>
    <col min="6933" max="6936" width="3.85546875" style="1" customWidth="1"/>
    <col min="6937" max="6954" width="4.42578125" style="1" customWidth="1"/>
    <col min="6955" max="6955" width="5.5703125" style="1" customWidth="1"/>
    <col min="6956" max="6959" width="4.42578125" style="1" customWidth="1"/>
    <col min="6960" max="6969" width="3.85546875" style="1" customWidth="1"/>
    <col min="6970" max="6970" width="6.5703125" style="1" customWidth="1"/>
    <col min="6971" max="7169" width="9.140625" style="1"/>
    <col min="7170" max="7170" width="9.85546875" style="1" customWidth="1"/>
    <col min="7171" max="7171" width="27.7109375" style="1" customWidth="1"/>
    <col min="7172" max="7172" width="9.140625" style="1"/>
    <col min="7173" max="7188" width="4.42578125" style="1" customWidth="1"/>
    <col min="7189" max="7192" width="3.85546875" style="1" customWidth="1"/>
    <col min="7193" max="7210" width="4.42578125" style="1" customWidth="1"/>
    <col min="7211" max="7211" width="5.5703125" style="1" customWidth="1"/>
    <col min="7212" max="7215" width="4.42578125" style="1" customWidth="1"/>
    <col min="7216" max="7225" width="3.85546875" style="1" customWidth="1"/>
    <col min="7226" max="7226" width="6.5703125" style="1" customWidth="1"/>
    <col min="7227" max="7425" width="9.140625" style="1"/>
    <col min="7426" max="7426" width="9.85546875" style="1" customWidth="1"/>
    <col min="7427" max="7427" width="27.7109375" style="1" customWidth="1"/>
    <col min="7428" max="7428" width="9.140625" style="1"/>
    <col min="7429" max="7444" width="4.42578125" style="1" customWidth="1"/>
    <col min="7445" max="7448" width="3.85546875" style="1" customWidth="1"/>
    <col min="7449" max="7466" width="4.42578125" style="1" customWidth="1"/>
    <col min="7467" max="7467" width="5.5703125" style="1" customWidth="1"/>
    <col min="7468" max="7471" width="4.42578125" style="1" customWidth="1"/>
    <col min="7472" max="7481" width="3.85546875" style="1" customWidth="1"/>
    <col min="7482" max="7482" width="6.5703125" style="1" customWidth="1"/>
    <col min="7483" max="7681" width="9.140625" style="1"/>
    <col min="7682" max="7682" width="9.85546875" style="1" customWidth="1"/>
    <col min="7683" max="7683" width="27.7109375" style="1" customWidth="1"/>
    <col min="7684" max="7684" width="9.140625" style="1"/>
    <col min="7685" max="7700" width="4.42578125" style="1" customWidth="1"/>
    <col min="7701" max="7704" width="3.85546875" style="1" customWidth="1"/>
    <col min="7705" max="7722" width="4.42578125" style="1" customWidth="1"/>
    <col min="7723" max="7723" width="5.5703125" style="1" customWidth="1"/>
    <col min="7724" max="7727" width="4.42578125" style="1" customWidth="1"/>
    <col min="7728" max="7737" width="3.85546875" style="1" customWidth="1"/>
    <col min="7738" max="7738" width="6.5703125" style="1" customWidth="1"/>
    <col min="7739" max="7937" width="9.140625" style="1"/>
    <col min="7938" max="7938" width="9.85546875" style="1" customWidth="1"/>
    <col min="7939" max="7939" width="27.7109375" style="1" customWidth="1"/>
    <col min="7940" max="7940" width="9.140625" style="1"/>
    <col min="7941" max="7956" width="4.42578125" style="1" customWidth="1"/>
    <col min="7957" max="7960" width="3.85546875" style="1" customWidth="1"/>
    <col min="7961" max="7978" width="4.42578125" style="1" customWidth="1"/>
    <col min="7979" max="7979" width="5.5703125" style="1" customWidth="1"/>
    <col min="7980" max="7983" width="4.42578125" style="1" customWidth="1"/>
    <col min="7984" max="7993" width="3.85546875" style="1" customWidth="1"/>
    <col min="7994" max="7994" width="6.5703125" style="1" customWidth="1"/>
    <col min="7995" max="8193" width="9.140625" style="1"/>
    <col min="8194" max="8194" width="9.85546875" style="1" customWidth="1"/>
    <col min="8195" max="8195" width="27.7109375" style="1" customWidth="1"/>
    <col min="8196" max="8196" width="9.140625" style="1"/>
    <col min="8197" max="8212" width="4.42578125" style="1" customWidth="1"/>
    <col min="8213" max="8216" width="3.85546875" style="1" customWidth="1"/>
    <col min="8217" max="8234" width="4.42578125" style="1" customWidth="1"/>
    <col min="8235" max="8235" width="5.5703125" style="1" customWidth="1"/>
    <col min="8236" max="8239" width="4.42578125" style="1" customWidth="1"/>
    <col min="8240" max="8249" width="3.85546875" style="1" customWidth="1"/>
    <col min="8250" max="8250" width="6.5703125" style="1" customWidth="1"/>
    <col min="8251" max="8449" width="9.140625" style="1"/>
    <col min="8450" max="8450" width="9.85546875" style="1" customWidth="1"/>
    <col min="8451" max="8451" width="27.7109375" style="1" customWidth="1"/>
    <col min="8452" max="8452" width="9.140625" style="1"/>
    <col min="8453" max="8468" width="4.42578125" style="1" customWidth="1"/>
    <col min="8469" max="8472" width="3.85546875" style="1" customWidth="1"/>
    <col min="8473" max="8490" width="4.42578125" style="1" customWidth="1"/>
    <col min="8491" max="8491" width="5.5703125" style="1" customWidth="1"/>
    <col min="8492" max="8495" width="4.42578125" style="1" customWidth="1"/>
    <col min="8496" max="8505" width="3.85546875" style="1" customWidth="1"/>
    <col min="8506" max="8506" width="6.5703125" style="1" customWidth="1"/>
    <col min="8507" max="8705" width="9.140625" style="1"/>
    <col min="8706" max="8706" width="9.85546875" style="1" customWidth="1"/>
    <col min="8707" max="8707" width="27.7109375" style="1" customWidth="1"/>
    <col min="8708" max="8708" width="9.140625" style="1"/>
    <col min="8709" max="8724" width="4.42578125" style="1" customWidth="1"/>
    <col min="8725" max="8728" width="3.85546875" style="1" customWidth="1"/>
    <col min="8729" max="8746" width="4.42578125" style="1" customWidth="1"/>
    <col min="8747" max="8747" width="5.5703125" style="1" customWidth="1"/>
    <col min="8748" max="8751" width="4.42578125" style="1" customWidth="1"/>
    <col min="8752" max="8761" width="3.85546875" style="1" customWidth="1"/>
    <col min="8762" max="8762" width="6.5703125" style="1" customWidth="1"/>
    <col min="8763" max="8961" width="9.140625" style="1"/>
    <col min="8962" max="8962" width="9.85546875" style="1" customWidth="1"/>
    <col min="8963" max="8963" width="27.7109375" style="1" customWidth="1"/>
    <col min="8964" max="8964" width="9.140625" style="1"/>
    <col min="8965" max="8980" width="4.42578125" style="1" customWidth="1"/>
    <col min="8981" max="8984" width="3.85546875" style="1" customWidth="1"/>
    <col min="8985" max="9002" width="4.42578125" style="1" customWidth="1"/>
    <col min="9003" max="9003" width="5.5703125" style="1" customWidth="1"/>
    <col min="9004" max="9007" width="4.42578125" style="1" customWidth="1"/>
    <col min="9008" max="9017" width="3.85546875" style="1" customWidth="1"/>
    <col min="9018" max="9018" width="6.5703125" style="1" customWidth="1"/>
    <col min="9019" max="9217" width="9.140625" style="1"/>
    <col min="9218" max="9218" width="9.85546875" style="1" customWidth="1"/>
    <col min="9219" max="9219" width="27.7109375" style="1" customWidth="1"/>
    <col min="9220" max="9220" width="9.140625" style="1"/>
    <col min="9221" max="9236" width="4.42578125" style="1" customWidth="1"/>
    <col min="9237" max="9240" width="3.85546875" style="1" customWidth="1"/>
    <col min="9241" max="9258" width="4.42578125" style="1" customWidth="1"/>
    <col min="9259" max="9259" width="5.5703125" style="1" customWidth="1"/>
    <col min="9260" max="9263" width="4.42578125" style="1" customWidth="1"/>
    <col min="9264" max="9273" width="3.85546875" style="1" customWidth="1"/>
    <col min="9274" max="9274" width="6.5703125" style="1" customWidth="1"/>
    <col min="9275" max="9473" width="9.140625" style="1"/>
    <col min="9474" max="9474" width="9.85546875" style="1" customWidth="1"/>
    <col min="9475" max="9475" width="27.7109375" style="1" customWidth="1"/>
    <col min="9476" max="9476" width="9.140625" style="1"/>
    <col min="9477" max="9492" width="4.42578125" style="1" customWidth="1"/>
    <col min="9493" max="9496" width="3.85546875" style="1" customWidth="1"/>
    <col min="9497" max="9514" width="4.42578125" style="1" customWidth="1"/>
    <col min="9515" max="9515" width="5.5703125" style="1" customWidth="1"/>
    <col min="9516" max="9519" width="4.42578125" style="1" customWidth="1"/>
    <col min="9520" max="9529" width="3.85546875" style="1" customWidth="1"/>
    <col min="9530" max="9530" width="6.5703125" style="1" customWidth="1"/>
    <col min="9531" max="9729" width="9.140625" style="1"/>
    <col min="9730" max="9730" width="9.85546875" style="1" customWidth="1"/>
    <col min="9731" max="9731" width="27.7109375" style="1" customWidth="1"/>
    <col min="9732" max="9732" width="9.140625" style="1"/>
    <col min="9733" max="9748" width="4.42578125" style="1" customWidth="1"/>
    <col min="9749" max="9752" width="3.85546875" style="1" customWidth="1"/>
    <col min="9753" max="9770" width="4.42578125" style="1" customWidth="1"/>
    <col min="9771" max="9771" width="5.5703125" style="1" customWidth="1"/>
    <col min="9772" max="9775" width="4.42578125" style="1" customWidth="1"/>
    <col min="9776" max="9785" width="3.85546875" style="1" customWidth="1"/>
    <col min="9786" max="9786" width="6.5703125" style="1" customWidth="1"/>
    <col min="9787" max="9985" width="9.140625" style="1"/>
    <col min="9986" max="9986" width="9.85546875" style="1" customWidth="1"/>
    <col min="9987" max="9987" width="27.7109375" style="1" customWidth="1"/>
    <col min="9988" max="9988" width="9.140625" style="1"/>
    <col min="9989" max="10004" width="4.42578125" style="1" customWidth="1"/>
    <col min="10005" max="10008" width="3.85546875" style="1" customWidth="1"/>
    <col min="10009" max="10026" width="4.42578125" style="1" customWidth="1"/>
    <col min="10027" max="10027" width="5.5703125" style="1" customWidth="1"/>
    <col min="10028" max="10031" width="4.42578125" style="1" customWidth="1"/>
    <col min="10032" max="10041" width="3.85546875" style="1" customWidth="1"/>
    <col min="10042" max="10042" width="6.5703125" style="1" customWidth="1"/>
    <col min="10043" max="10241" width="9.140625" style="1"/>
    <col min="10242" max="10242" width="9.85546875" style="1" customWidth="1"/>
    <col min="10243" max="10243" width="27.7109375" style="1" customWidth="1"/>
    <col min="10244" max="10244" width="9.140625" style="1"/>
    <col min="10245" max="10260" width="4.42578125" style="1" customWidth="1"/>
    <col min="10261" max="10264" width="3.85546875" style="1" customWidth="1"/>
    <col min="10265" max="10282" width="4.42578125" style="1" customWidth="1"/>
    <col min="10283" max="10283" width="5.5703125" style="1" customWidth="1"/>
    <col min="10284" max="10287" width="4.42578125" style="1" customWidth="1"/>
    <col min="10288" max="10297" width="3.85546875" style="1" customWidth="1"/>
    <col min="10298" max="10298" width="6.5703125" style="1" customWidth="1"/>
    <col min="10299" max="10497" width="9.140625" style="1"/>
    <col min="10498" max="10498" width="9.85546875" style="1" customWidth="1"/>
    <col min="10499" max="10499" width="27.7109375" style="1" customWidth="1"/>
    <col min="10500" max="10500" width="9.140625" style="1"/>
    <col min="10501" max="10516" width="4.42578125" style="1" customWidth="1"/>
    <col min="10517" max="10520" width="3.85546875" style="1" customWidth="1"/>
    <col min="10521" max="10538" width="4.42578125" style="1" customWidth="1"/>
    <col min="10539" max="10539" width="5.5703125" style="1" customWidth="1"/>
    <col min="10540" max="10543" width="4.42578125" style="1" customWidth="1"/>
    <col min="10544" max="10553" width="3.85546875" style="1" customWidth="1"/>
    <col min="10554" max="10554" width="6.5703125" style="1" customWidth="1"/>
    <col min="10555" max="10753" width="9.140625" style="1"/>
    <col min="10754" max="10754" width="9.85546875" style="1" customWidth="1"/>
    <col min="10755" max="10755" width="27.7109375" style="1" customWidth="1"/>
    <col min="10756" max="10756" width="9.140625" style="1"/>
    <col min="10757" max="10772" width="4.42578125" style="1" customWidth="1"/>
    <col min="10773" max="10776" width="3.85546875" style="1" customWidth="1"/>
    <col min="10777" max="10794" width="4.42578125" style="1" customWidth="1"/>
    <col min="10795" max="10795" width="5.5703125" style="1" customWidth="1"/>
    <col min="10796" max="10799" width="4.42578125" style="1" customWidth="1"/>
    <col min="10800" max="10809" width="3.85546875" style="1" customWidth="1"/>
    <col min="10810" max="10810" width="6.5703125" style="1" customWidth="1"/>
    <col min="10811" max="11009" width="9.140625" style="1"/>
    <col min="11010" max="11010" width="9.85546875" style="1" customWidth="1"/>
    <col min="11011" max="11011" width="27.7109375" style="1" customWidth="1"/>
    <col min="11012" max="11012" width="9.140625" style="1"/>
    <col min="11013" max="11028" width="4.42578125" style="1" customWidth="1"/>
    <col min="11029" max="11032" width="3.85546875" style="1" customWidth="1"/>
    <col min="11033" max="11050" width="4.42578125" style="1" customWidth="1"/>
    <col min="11051" max="11051" width="5.5703125" style="1" customWidth="1"/>
    <col min="11052" max="11055" width="4.42578125" style="1" customWidth="1"/>
    <col min="11056" max="11065" width="3.85546875" style="1" customWidth="1"/>
    <col min="11066" max="11066" width="6.5703125" style="1" customWidth="1"/>
    <col min="11067" max="11265" width="9.140625" style="1"/>
    <col min="11266" max="11266" width="9.85546875" style="1" customWidth="1"/>
    <col min="11267" max="11267" width="27.7109375" style="1" customWidth="1"/>
    <col min="11268" max="11268" width="9.140625" style="1"/>
    <col min="11269" max="11284" width="4.42578125" style="1" customWidth="1"/>
    <col min="11285" max="11288" width="3.85546875" style="1" customWidth="1"/>
    <col min="11289" max="11306" width="4.42578125" style="1" customWidth="1"/>
    <col min="11307" max="11307" width="5.5703125" style="1" customWidth="1"/>
    <col min="11308" max="11311" width="4.42578125" style="1" customWidth="1"/>
    <col min="11312" max="11321" width="3.85546875" style="1" customWidth="1"/>
    <col min="11322" max="11322" width="6.5703125" style="1" customWidth="1"/>
    <col min="11323" max="11521" width="9.140625" style="1"/>
    <col min="11522" max="11522" width="9.85546875" style="1" customWidth="1"/>
    <col min="11523" max="11523" width="27.7109375" style="1" customWidth="1"/>
    <col min="11524" max="11524" width="9.140625" style="1"/>
    <col min="11525" max="11540" width="4.42578125" style="1" customWidth="1"/>
    <col min="11541" max="11544" width="3.85546875" style="1" customWidth="1"/>
    <col min="11545" max="11562" width="4.42578125" style="1" customWidth="1"/>
    <col min="11563" max="11563" width="5.5703125" style="1" customWidth="1"/>
    <col min="11564" max="11567" width="4.42578125" style="1" customWidth="1"/>
    <col min="11568" max="11577" width="3.85546875" style="1" customWidth="1"/>
    <col min="11578" max="11578" width="6.5703125" style="1" customWidth="1"/>
    <col min="11579" max="11777" width="9.140625" style="1"/>
    <col min="11778" max="11778" width="9.85546875" style="1" customWidth="1"/>
    <col min="11779" max="11779" width="27.7109375" style="1" customWidth="1"/>
    <col min="11780" max="11780" width="9.140625" style="1"/>
    <col min="11781" max="11796" width="4.42578125" style="1" customWidth="1"/>
    <col min="11797" max="11800" width="3.85546875" style="1" customWidth="1"/>
    <col min="11801" max="11818" width="4.42578125" style="1" customWidth="1"/>
    <col min="11819" max="11819" width="5.5703125" style="1" customWidth="1"/>
    <col min="11820" max="11823" width="4.42578125" style="1" customWidth="1"/>
    <col min="11824" max="11833" width="3.85546875" style="1" customWidth="1"/>
    <col min="11834" max="11834" width="6.5703125" style="1" customWidth="1"/>
    <col min="11835" max="12033" width="9.140625" style="1"/>
    <col min="12034" max="12034" width="9.85546875" style="1" customWidth="1"/>
    <col min="12035" max="12035" width="27.7109375" style="1" customWidth="1"/>
    <col min="12036" max="12036" width="9.140625" style="1"/>
    <col min="12037" max="12052" width="4.42578125" style="1" customWidth="1"/>
    <col min="12053" max="12056" width="3.85546875" style="1" customWidth="1"/>
    <col min="12057" max="12074" width="4.42578125" style="1" customWidth="1"/>
    <col min="12075" max="12075" width="5.5703125" style="1" customWidth="1"/>
    <col min="12076" max="12079" width="4.42578125" style="1" customWidth="1"/>
    <col min="12080" max="12089" width="3.85546875" style="1" customWidth="1"/>
    <col min="12090" max="12090" width="6.5703125" style="1" customWidth="1"/>
    <col min="12091" max="12289" width="9.140625" style="1"/>
    <col min="12290" max="12290" width="9.85546875" style="1" customWidth="1"/>
    <col min="12291" max="12291" width="27.7109375" style="1" customWidth="1"/>
    <col min="12292" max="12292" width="9.140625" style="1"/>
    <col min="12293" max="12308" width="4.42578125" style="1" customWidth="1"/>
    <col min="12309" max="12312" width="3.85546875" style="1" customWidth="1"/>
    <col min="12313" max="12330" width="4.42578125" style="1" customWidth="1"/>
    <col min="12331" max="12331" width="5.5703125" style="1" customWidth="1"/>
    <col min="12332" max="12335" width="4.42578125" style="1" customWidth="1"/>
    <col min="12336" max="12345" width="3.85546875" style="1" customWidth="1"/>
    <col min="12346" max="12346" width="6.5703125" style="1" customWidth="1"/>
    <col min="12347" max="12545" width="9.140625" style="1"/>
    <col min="12546" max="12546" width="9.85546875" style="1" customWidth="1"/>
    <col min="12547" max="12547" width="27.7109375" style="1" customWidth="1"/>
    <col min="12548" max="12548" width="9.140625" style="1"/>
    <col min="12549" max="12564" width="4.42578125" style="1" customWidth="1"/>
    <col min="12565" max="12568" width="3.85546875" style="1" customWidth="1"/>
    <col min="12569" max="12586" width="4.42578125" style="1" customWidth="1"/>
    <col min="12587" max="12587" width="5.5703125" style="1" customWidth="1"/>
    <col min="12588" max="12591" width="4.42578125" style="1" customWidth="1"/>
    <col min="12592" max="12601" width="3.85546875" style="1" customWidth="1"/>
    <col min="12602" max="12602" width="6.5703125" style="1" customWidth="1"/>
    <col min="12603" max="12801" width="9.140625" style="1"/>
    <col min="12802" max="12802" width="9.85546875" style="1" customWidth="1"/>
    <col min="12803" max="12803" width="27.7109375" style="1" customWidth="1"/>
    <col min="12804" max="12804" width="9.140625" style="1"/>
    <col min="12805" max="12820" width="4.42578125" style="1" customWidth="1"/>
    <col min="12821" max="12824" width="3.85546875" style="1" customWidth="1"/>
    <col min="12825" max="12842" width="4.42578125" style="1" customWidth="1"/>
    <col min="12843" max="12843" width="5.5703125" style="1" customWidth="1"/>
    <col min="12844" max="12847" width="4.42578125" style="1" customWidth="1"/>
    <col min="12848" max="12857" width="3.85546875" style="1" customWidth="1"/>
    <col min="12858" max="12858" width="6.5703125" style="1" customWidth="1"/>
    <col min="12859" max="13057" width="9.140625" style="1"/>
    <col min="13058" max="13058" width="9.85546875" style="1" customWidth="1"/>
    <col min="13059" max="13059" width="27.7109375" style="1" customWidth="1"/>
    <col min="13060" max="13060" width="9.140625" style="1"/>
    <col min="13061" max="13076" width="4.42578125" style="1" customWidth="1"/>
    <col min="13077" max="13080" width="3.85546875" style="1" customWidth="1"/>
    <col min="13081" max="13098" width="4.42578125" style="1" customWidth="1"/>
    <col min="13099" max="13099" width="5.5703125" style="1" customWidth="1"/>
    <col min="13100" max="13103" width="4.42578125" style="1" customWidth="1"/>
    <col min="13104" max="13113" width="3.85546875" style="1" customWidth="1"/>
    <col min="13114" max="13114" width="6.5703125" style="1" customWidth="1"/>
    <col min="13115" max="13313" width="9.140625" style="1"/>
    <col min="13314" max="13314" width="9.85546875" style="1" customWidth="1"/>
    <col min="13315" max="13315" width="27.7109375" style="1" customWidth="1"/>
    <col min="13316" max="13316" width="9.140625" style="1"/>
    <col min="13317" max="13332" width="4.42578125" style="1" customWidth="1"/>
    <col min="13333" max="13336" width="3.85546875" style="1" customWidth="1"/>
    <col min="13337" max="13354" width="4.42578125" style="1" customWidth="1"/>
    <col min="13355" max="13355" width="5.5703125" style="1" customWidth="1"/>
    <col min="13356" max="13359" width="4.42578125" style="1" customWidth="1"/>
    <col min="13360" max="13369" width="3.85546875" style="1" customWidth="1"/>
    <col min="13370" max="13370" width="6.5703125" style="1" customWidth="1"/>
    <col min="13371" max="13569" width="9.140625" style="1"/>
    <col min="13570" max="13570" width="9.85546875" style="1" customWidth="1"/>
    <col min="13571" max="13571" width="27.7109375" style="1" customWidth="1"/>
    <col min="13572" max="13572" width="9.140625" style="1"/>
    <col min="13573" max="13588" width="4.42578125" style="1" customWidth="1"/>
    <col min="13589" max="13592" width="3.85546875" style="1" customWidth="1"/>
    <col min="13593" max="13610" width="4.42578125" style="1" customWidth="1"/>
    <col min="13611" max="13611" width="5.5703125" style="1" customWidth="1"/>
    <col min="13612" max="13615" width="4.42578125" style="1" customWidth="1"/>
    <col min="13616" max="13625" width="3.85546875" style="1" customWidth="1"/>
    <col min="13626" max="13626" width="6.5703125" style="1" customWidth="1"/>
    <col min="13627" max="13825" width="9.140625" style="1"/>
    <col min="13826" max="13826" width="9.85546875" style="1" customWidth="1"/>
    <col min="13827" max="13827" width="27.7109375" style="1" customWidth="1"/>
    <col min="13828" max="13828" width="9.140625" style="1"/>
    <col min="13829" max="13844" width="4.42578125" style="1" customWidth="1"/>
    <col min="13845" max="13848" width="3.85546875" style="1" customWidth="1"/>
    <col min="13849" max="13866" width="4.42578125" style="1" customWidth="1"/>
    <col min="13867" max="13867" width="5.5703125" style="1" customWidth="1"/>
    <col min="13868" max="13871" width="4.42578125" style="1" customWidth="1"/>
    <col min="13872" max="13881" width="3.85546875" style="1" customWidth="1"/>
    <col min="13882" max="13882" width="6.5703125" style="1" customWidth="1"/>
    <col min="13883" max="14081" width="9.140625" style="1"/>
    <col min="14082" max="14082" width="9.85546875" style="1" customWidth="1"/>
    <col min="14083" max="14083" width="27.7109375" style="1" customWidth="1"/>
    <col min="14084" max="14084" width="9.140625" style="1"/>
    <col min="14085" max="14100" width="4.42578125" style="1" customWidth="1"/>
    <col min="14101" max="14104" width="3.85546875" style="1" customWidth="1"/>
    <col min="14105" max="14122" width="4.42578125" style="1" customWidth="1"/>
    <col min="14123" max="14123" width="5.5703125" style="1" customWidth="1"/>
    <col min="14124" max="14127" width="4.42578125" style="1" customWidth="1"/>
    <col min="14128" max="14137" width="3.85546875" style="1" customWidth="1"/>
    <col min="14138" max="14138" width="6.5703125" style="1" customWidth="1"/>
    <col min="14139" max="14337" width="9.140625" style="1"/>
    <col min="14338" max="14338" width="9.85546875" style="1" customWidth="1"/>
    <col min="14339" max="14339" width="27.7109375" style="1" customWidth="1"/>
    <col min="14340" max="14340" width="9.140625" style="1"/>
    <col min="14341" max="14356" width="4.42578125" style="1" customWidth="1"/>
    <col min="14357" max="14360" width="3.85546875" style="1" customWidth="1"/>
    <col min="14361" max="14378" width="4.42578125" style="1" customWidth="1"/>
    <col min="14379" max="14379" width="5.5703125" style="1" customWidth="1"/>
    <col min="14380" max="14383" width="4.42578125" style="1" customWidth="1"/>
    <col min="14384" max="14393" width="3.85546875" style="1" customWidth="1"/>
    <col min="14394" max="14394" width="6.5703125" style="1" customWidth="1"/>
    <col min="14395" max="14593" width="9.140625" style="1"/>
    <col min="14594" max="14594" width="9.85546875" style="1" customWidth="1"/>
    <col min="14595" max="14595" width="27.7109375" style="1" customWidth="1"/>
    <col min="14596" max="14596" width="9.140625" style="1"/>
    <col min="14597" max="14612" width="4.42578125" style="1" customWidth="1"/>
    <col min="14613" max="14616" width="3.85546875" style="1" customWidth="1"/>
    <col min="14617" max="14634" width="4.42578125" style="1" customWidth="1"/>
    <col min="14635" max="14635" width="5.5703125" style="1" customWidth="1"/>
    <col min="14636" max="14639" width="4.42578125" style="1" customWidth="1"/>
    <col min="14640" max="14649" width="3.85546875" style="1" customWidth="1"/>
    <col min="14650" max="14650" width="6.5703125" style="1" customWidth="1"/>
    <col min="14651" max="14849" width="9.140625" style="1"/>
    <col min="14850" max="14850" width="9.85546875" style="1" customWidth="1"/>
    <col min="14851" max="14851" width="27.7109375" style="1" customWidth="1"/>
    <col min="14852" max="14852" width="9.140625" style="1"/>
    <col min="14853" max="14868" width="4.42578125" style="1" customWidth="1"/>
    <col min="14869" max="14872" width="3.85546875" style="1" customWidth="1"/>
    <col min="14873" max="14890" width="4.42578125" style="1" customWidth="1"/>
    <col min="14891" max="14891" width="5.5703125" style="1" customWidth="1"/>
    <col min="14892" max="14895" width="4.42578125" style="1" customWidth="1"/>
    <col min="14896" max="14905" width="3.85546875" style="1" customWidth="1"/>
    <col min="14906" max="14906" width="6.5703125" style="1" customWidth="1"/>
    <col min="14907" max="15105" width="9.140625" style="1"/>
    <col min="15106" max="15106" width="9.85546875" style="1" customWidth="1"/>
    <col min="15107" max="15107" width="27.7109375" style="1" customWidth="1"/>
    <col min="15108" max="15108" width="9.140625" style="1"/>
    <col min="15109" max="15124" width="4.42578125" style="1" customWidth="1"/>
    <col min="15125" max="15128" width="3.85546875" style="1" customWidth="1"/>
    <col min="15129" max="15146" width="4.42578125" style="1" customWidth="1"/>
    <col min="15147" max="15147" width="5.5703125" style="1" customWidth="1"/>
    <col min="15148" max="15151" width="4.42578125" style="1" customWidth="1"/>
    <col min="15152" max="15161" width="3.85546875" style="1" customWidth="1"/>
    <col min="15162" max="15162" width="6.5703125" style="1" customWidth="1"/>
    <col min="15163" max="15361" width="9.140625" style="1"/>
    <col min="15362" max="15362" width="9.85546875" style="1" customWidth="1"/>
    <col min="15363" max="15363" width="27.7109375" style="1" customWidth="1"/>
    <col min="15364" max="15364" width="9.140625" style="1"/>
    <col min="15365" max="15380" width="4.42578125" style="1" customWidth="1"/>
    <col min="15381" max="15384" width="3.85546875" style="1" customWidth="1"/>
    <col min="15385" max="15402" width="4.42578125" style="1" customWidth="1"/>
    <col min="15403" max="15403" width="5.5703125" style="1" customWidth="1"/>
    <col min="15404" max="15407" width="4.42578125" style="1" customWidth="1"/>
    <col min="15408" max="15417" width="3.85546875" style="1" customWidth="1"/>
    <col min="15418" max="15418" width="6.5703125" style="1" customWidth="1"/>
    <col min="15419" max="15617" width="9.140625" style="1"/>
    <col min="15618" max="15618" width="9.85546875" style="1" customWidth="1"/>
    <col min="15619" max="15619" width="27.7109375" style="1" customWidth="1"/>
    <col min="15620" max="15620" width="9.140625" style="1"/>
    <col min="15621" max="15636" width="4.42578125" style="1" customWidth="1"/>
    <col min="15637" max="15640" width="3.85546875" style="1" customWidth="1"/>
    <col min="15641" max="15658" width="4.42578125" style="1" customWidth="1"/>
    <col min="15659" max="15659" width="5.5703125" style="1" customWidth="1"/>
    <col min="15660" max="15663" width="4.42578125" style="1" customWidth="1"/>
    <col min="15664" max="15673" width="3.85546875" style="1" customWidth="1"/>
    <col min="15674" max="15674" width="6.5703125" style="1" customWidth="1"/>
    <col min="15675" max="15873" width="9.140625" style="1"/>
    <col min="15874" max="15874" width="9.85546875" style="1" customWidth="1"/>
    <col min="15875" max="15875" width="27.7109375" style="1" customWidth="1"/>
    <col min="15876" max="15876" width="9.140625" style="1"/>
    <col min="15877" max="15892" width="4.42578125" style="1" customWidth="1"/>
    <col min="15893" max="15896" width="3.85546875" style="1" customWidth="1"/>
    <col min="15897" max="15914" width="4.42578125" style="1" customWidth="1"/>
    <col min="15915" max="15915" width="5.5703125" style="1" customWidth="1"/>
    <col min="15916" max="15919" width="4.42578125" style="1" customWidth="1"/>
    <col min="15920" max="15929" width="3.85546875" style="1" customWidth="1"/>
    <col min="15930" max="15930" width="6.5703125" style="1" customWidth="1"/>
    <col min="15931" max="16129" width="9.140625" style="1"/>
    <col min="16130" max="16130" width="9.85546875" style="1" customWidth="1"/>
    <col min="16131" max="16131" width="27.7109375" style="1" customWidth="1"/>
    <col min="16132" max="16132" width="9.140625" style="1"/>
    <col min="16133" max="16148" width="4.42578125" style="1" customWidth="1"/>
    <col min="16149" max="16152" width="3.85546875" style="1" customWidth="1"/>
    <col min="16153" max="16170" width="4.42578125" style="1" customWidth="1"/>
    <col min="16171" max="16171" width="5.5703125" style="1" customWidth="1"/>
    <col min="16172" max="16175" width="4.42578125" style="1" customWidth="1"/>
    <col min="16176" max="16185" width="3.85546875" style="1" customWidth="1"/>
    <col min="16186" max="16186" width="6.5703125" style="1" customWidth="1"/>
    <col min="16187" max="16384" width="9.140625" style="1"/>
  </cols>
  <sheetData>
    <row r="1" spans="1:59" ht="13.5" thickBot="1"/>
    <row r="2" spans="1:59" ht="55.5">
      <c r="A2" s="452" t="s">
        <v>0</v>
      </c>
      <c r="B2" s="452" t="s">
        <v>1</v>
      </c>
      <c r="C2" s="455" t="s">
        <v>2</v>
      </c>
      <c r="D2" s="455" t="s">
        <v>3</v>
      </c>
      <c r="E2" s="34" t="s">
        <v>267</v>
      </c>
      <c r="F2" s="35" t="s">
        <v>268</v>
      </c>
      <c r="G2" s="35" t="s">
        <v>269</v>
      </c>
      <c r="H2" s="35" t="s">
        <v>270</v>
      </c>
      <c r="I2" s="34" t="s">
        <v>271</v>
      </c>
      <c r="J2" s="35" t="s">
        <v>272</v>
      </c>
      <c r="K2" s="35" t="s">
        <v>273</v>
      </c>
      <c r="L2" s="35" t="s">
        <v>274</v>
      </c>
      <c r="M2" s="35" t="s">
        <v>275</v>
      </c>
      <c r="N2" s="35" t="s">
        <v>276</v>
      </c>
      <c r="O2" s="35" t="s">
        <v>277</v>
      </c>
      <c r="P2" s="35" t="s">
        <v>278</v>
      </c>
      <c r="Q2" s="35" t="s">
        <v>279</v>
      </c>
      <c r="R2" s="34" t="s">
        <v>280</v>
      </c>
      <c r="S2" s="35" t="s">
        <v>281</v>
      </c>
      <c r="T2" s="35" t="s">
        <v>282</v>
      </c>
      <c r="U2" s="35" t="s">
        <v>283</v>
      </c>
      <c r="V2" s="34" t="s">
        <v>21</v>
      </c>
      <c r="W2" s="35" t="s">
        <v>22</v>
      </c>
      <c r="X2" s="35" t="s">
        <v>284</v>
      </c>
      <c r="Y2" s="35" t="s">
        <v>285</v>
      </c>
      <c r="Z2" s="35" t="s">
        <v>286</v>
      </c>
      <c r="AA2" s="34" t="s">
        <v>287</v>
      </c>
      <c r="AB2" s="35" t="s">
        <v>288</v>
      </c>
      <c r="AC2" s="35" t="s">
        <v>289</v>
      </c>
      <c r="AD2" s="35" t="s">
        <v>290</v>
      </c>
      <c r="AE2" s="34" t="s">
        <v>291</v>
      </c>
      <c r="AF2" s="35" t="s">
        <v>292</v>
      </c>
      <c r="AG2" s="35" t="s">
        <v>293</v>
      </c>
      <c r="AH2" s="35" t="s">
        <v>294</v>
      </c>
      <c r="AI2" s="34" t="s">
        <v>23</v>
      </c>
      <c r="AJ2" s="35" t="s">
        <v>24</v>
      </c>
      <c r="AK2" s="35" t="s">
        <v>25</v>
      </c>
      <c r="AL2" s="35" t="s">
        <v>26</v>
      </c>
      <c r="AM2" s="34" t="s">
        <v>27</v>
      </c>
      <c r="AN2" s="35" t="s">
        <v>28</v>
      </c>
      <c r="AO2" s="35" t="s">
        <v>29</v>
      </c>
      <c r="AP2" s="35" t="s">
        <v>30</v>
      </c>
      <c r="AQ2" s="35" t="s">
        <v>31</v>
      </c>
      <c r="AR2" s="34" t="s">
        <v>32</v>
      </c>
      <c r="AS2" s="35" t="s">
        <v>33</v>
      </c>
      <c r="AT2" s="35" t="s">
        <v>34</v>
      </c>
      <c r="AU2" s="35" t="s">
        <v>35</v>
      </c>
      <c r="AV2" s="34" t="s">
        <v>36</v>
      </c>
      <c r="AW2" s="35" t="s">
        <v>37</v>
      </c>
      <c r="AX2" s="35" t="s">
        <v>38</v>
      </c>
      <c r="AY2" s="35" t="s">
        <v>39</v>
      </c>
      <c r="AZ2" s="35" t="s">
        <v>40</v>
      </c>
      <c r="BA2" s="35" t="s">
        <v>41</v>
      </c>
      <c r="BB2" s="35" t="s">
        <v>42</v>
      </c>
      <c r="BC2" s="35" t="s">
        <v>43</v>
      </c>
      <c r="BD2" s="35" t="s">
        <v>44</v>
      </c>
      <c r="BE2" s="36" t="s">
        <v>45</v>
      </c>
      <c r="BF2" s="444" t="s">
        <v>19</v>
      </c>
      <c r="BG2" s="488" t="s">
        <v>18</v>
      </c>
    </row>
    <row r="3" spans="1:59">
      <c r="A3" s="453"/>
      <c r="B3" s="453"/>
      <c r="C3" s="456"/>
      <c r="D3" s="456"/>
      <c r="E3" s="491" t="s">
        <v>4</v>
      </c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  <c r="AS3" s="447"/>
      <c r="AT3" s="447"/>
      <c r="AU3" s="447"/>
      <c r="AV3" s="447"/>
      <c r="AW3" s="447"/>
      <c r="AX3" s="447"/>
      <c r="AY3" s="447"/>
      <c r="AZ3" s="447"/>
      <c r="BA3" s="447"/>
      <c r="BB3" s="447"/>
      <c r="BC3" s="447"/>
      <c r="BD3" s="447"/>
      <c r="BE3" s="493"/>
      <c r="BF3" s="445"/>
      <c r="BG3" s="489"/>
    </row>
    <row r="4" spans="1:59">
      <c r="A4" s="453"/>
      <c r="B4" s="453"/>
      <c r="C4" s="456"/>
      <c r="D4" s="456"/>
      <c r="E4" s="4">
        <v>35</v>
      </c>
      <c r="F4" s="4">
        <v>36</v>
      </c>
      <c r="G4" s="4">
        <v>37</v>
      </c>
      <c r="H4" s="4">
        <v>38</v>
      </c>
      <c r="I4" s="4">
        <v>39</v>
      </c>
      <c r="J4" s="4">
        <v>40</v>
      </c>
      <c r="K4" s="4">
        <v>41</v>
      </c>
      <c r="L4" s="5">
        <v>42</v>
      </c>
      <c r="M4" s="5">
        <v>43</v>
      </c>
      <c r="N4" s="5">
        <v>44</v>
      </c>
      <c r="O4" s="5">
        <v>45</v>
      </c>
      <c r="P4" s="5">
        <v>46</v>
      </c>
      <c r="Q4" s="5">
        <v>47</v>
      </c>
      <c r="R4" s="5">
        <v>48</v>
      </c>
      <c r="S4" s="5">
        <v>49</v>
      </c>
      <c r="T4" s="5">
        <v>50</v>
      </c>
      <c r="U4" s="5">
        <v>51</v>
      </c>
      <c r="V4" s="5">
        <v>52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  <c r="AG4" s="5">
        <v>11</v>
      </c>
      <c r="AH4" s="5">
        <v>12</v>
      </c>
      <c r="AI4" s="5">
        <v>13</v>
      </c>
      <c r="AJ4" s="5">
        <v>14</v>
      </c>
      <c r="AK4" s="5">
        <v>15</v>
      </c>
      <c r="AL4" s="5">
        <v>16</v>
      </c>
      <c r="AM4" s="5">
        <v>17</v>
      </c>
      <c r="AN4" s="5">
        <v>18</v>
      </c>
      <c r="AO4" s="5">
        <v>19</v>
      </c>
      <c r="AP4" s="5">
        <v>20</v>
      </c>
      <c r="AQ4" s="5">
        <v>21</v>
      </c>
      <c r="AR4" s="5">
        <v>22</v>
      </c>
      <c r="AS4" s="5">
        <v>23</v>
      </c>
      <c r="AT4" s="5">
        <v>24</v>
      </c>
      <c r="AU4" s="5">
        <v>25</v>
      </c>
      <c r="AV4" s="5">
        <v>26</v>
      </c>
      <c r="AW4" s="5">
        <v>27</v>
      </c>
      <c r="AX4" s="5">
        <v>28</v>
      </c>
      <c r="AY4" s="5">
        <v>29</v>
      </c>
      <c r="AZ4" s="5">
        <v>30</v>
      </c>
      <c r="BA4" s="5">
        <v>31</v>
      </c>
      <c r="BB4" s="5">
        <v>32</v>
      </c>
      <c r="BC4" s="5">
        <v>33</v>
      </c>
      <c r="BD4" s="5">
        <v>34</v>
      </c>
      <c r="BE4" s="5">
        <v>35</v>
      </c>
      <c r="BF4" s="445"/>
      <c r="BG4" s="489"/>
    </row>
    <row r="5" spans="1:59">
      <c r="A5" s="453"/>
      <c r="B5" s="453"/>
      <c r="C5" s="456"/>
      <c r="D5" s="456"/>
      <c r="E5" s="491" t="s">
        <v>5</v>
      </c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7"/>
      <c r="AL5" s="447"/>
      <c r="AM5" s="447"/>
      <c r="AN5" s="447"/>
      <c r="AO5" s="447"/>
      <c r="AP5" s="447"/>
      <c r="AQ5" s="447"/>
      <c r="AR5" s="447"/>
      <c r="AS5" s="447"/>
      <c r="AT5" s="447"/>
      <c r="AU5" s="447"/>
      <c r="AV5" s="447"/>
      <c r="AW5" s="447"/>
      <c r="AX5" s="447"/>
      <c r="AY5" s="447"/>
      <c r="AZ5" s="447"/>
      <c r="BA5" s="447"/>
      <c r="BB5" s="447"/>
      <c r="BC5" s="447"/>
      <c r="BD5" s="447"/>
      <c r="BE5" s="493"/>
      <c r="BF5" s="445"/>
      <c r="BG5" s="489"/>
    </row>
    <row r="6" spans="1:59">
      <c r="A6" s="453"/>
      <c r="B6" s="453"/>
      <c r="C6" s="456"/>
      <c r="D6" s="456"/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448">
        <v>18</v>
      </c>
      <c r="W6" s="449"/>
      <c r="X6" s="5">
        <v>19</v>
      </c>
      <c r="Y6" s="5">
        <v>20</v>
      </c>
      <c r="Z6" s="5">
        <v>21</v>
      </c>
      <c r="AA6" s="5">
        <v>22</v>
      </c>
      <c r="AB6" s="5">
        <v>23</v>
      </c>
      <c r="AC6" s="5">
        <v>24</v>
      </c>
      <c r="AD6" s="5">
        <v>25</v>
      </c>
      <c r="AE6" s="5">
        <v>26</v>
      </c>
      <c r="AF6" s="5">
        <v>27</v>
      </c>
      <c r="AG6" s="5">
        <v>28</v>
      </c>
      <c r="AH6" s="5">
        <v>29</v>
      </c>
      <c r="AI6" s="5">
        <v>30</v>
      </c>
      <c r="AJ6" s="5">
        <v>31</v>
      </c>
      <c r="AK6" s="5">
        <v>32</v>
      </c>
      <c r="AL6" s="5">
        <v>33</v>
      </c>
      <c r="AM6" s="5">
        <v>34</v>
      </c>
      <c r="AN6" s="5">
        <v>35</v>
      </c>
      <c r="AO6" s="5">
        <v>36</v>
      </c>
      <c r="AP6" s="5">
        <v>37</v>
      </c>
      <c r="AQ6" s="5">
        <v>38</v>
      </c>
      <c r="AR6" s="5">
        <v>39</v>
      </c>
      <c r="AS6" s="5">
        <v>40</v>
      </c>
      <c r="AT6" s="5">
        <v>41</v>
      </c>
      <c r="AU6" s="5">
        <v>42</v>
      </c>
      <c r="AV6" s="5">
        <v>43</v>
      </c>
      <c r="AW6" s="8">
        <v>44</v>
      </c>
      <c r="AX6" s="8">
        <v>45</v>
      </c>
      <c r="AY6" s="8">
        <v>46</v>
      </c>
      <c r="AZ6" s="8">
        <v>47</v>
      </c>
      <c r="BA6" s="8">
        <v>48</v>
      </c>
      <c r="BB6" s="8">
        <v>49</v>
      </c>
      <c r="BC6" s="8">
        <v>50</v>
      </c>
      <c r="BD6" s="8">
        <v>51</v>
      </c>
      <c r="BE6" s="8">
        <v>52</v>
      </c>
      <c r="BF6" s="445"/>
      <c r="BG6" s="489"/>
    </row>
    <row r="7" spans="1:59" ht="13.5" thickBot="1">
      <c r="A7" s="454"/>
      <c r="B7" s="454"/>
      <c r="C7" s="457"/>
      <c r="D7" s="457"/>
      <c r="E7" s="32" t="s">
        <v>97</v>
      </c>
      <c r="F7" s="32" t="s">
        <v>98</v>
      </c>
      <c r="G7" s="32" t="s">
        <v>97</v>
      </c>
      <c r="H7" s="32" t="s">
        <v>98</v>
      </c>
      <c r="I7" s="32" t="s">
        <v>97</v>
      </c>
      <c r="J7" s="32" t="s">
        <v>98</v>
      </c>
      <c r="K7" s="32" t="s">
        <v>97</v>
      </c>
      <c r="L7" s="198" t="s">
        <v>98</v>
      </c>
      <c r="M7" s="198" t="s">
        <v>97</v>
      </c>
      <c r="N7" s="198" t="s">
        <v>98</v>
      </c>
      <c r="O7" s="198" t="s">
        <v>97</v>
      </c>
      <c r="P7" s="198" t="s">
        <v>98</v>
      </c>
      <c r="Q7" s="198" t="s">
        <v>97</v>
      </c>
      <c r="R7" s="198" t="s">
        <v>98</v>
      </c>
      <c r="S7" s="198" t="s">
        <v>97</v>
      </c>
      <c r="T7" s="198" t="s">
        <v>98</v>
      </c>
      <c r="U7" s="105" t="s">
        <v>97</v>
      </c>
      <c r="V7" s="592" t="s">
        <v>98</v>
      </c>
      <c r="W7" s="593"/>
      <c r="X7" s="9" t="s">
        <v>97</v>
      </c>
      <c r="Y7" s="198" t="s">
        <v>98</v>
      </c>
      <c r="Z7" s="198" t="s">
        <v>97</v>
      </c>
      <c r="AA7" s="198" t="s">
        <v>98</v>
      </c>
      <c r="AB7" s="198" t="s">
        <v>97</v>
      </c>
      <c r="AC7" s="198" t="s">
        <v>98</v>
      </c>
      <c r="AD7" s="198" t="s">
        <v>97</v>
      </c>
      <c r="AE7" s="198" t="s">
        <v>98</v>
      </c>
      <c r="AF7" s="198" t="s">
        <v>97</v>
      </c>
      <c r="AG7" s="198" t="s">
        <v>98</v>
      </c>
      <c r="AH7" s="198" t="s">
        <v>97</v>
      </c>
      <c r="AI7" s="198" t="s">
        <v>98</v>
      </c>
      <c r="AJ7" s="198" t="s">
        <v>97</v>
      </c>
      <c r="AK7" s="198" t="s">
        <v>98</v>
      </c>
      <c r="AL7" s="198" t="s">
        <v>97</v>
      </c>
      <c r="AM7" s="198" t="s">
        <v>98</v>
      </c>
      <c r="AN7" s="198" t="s">
        <v>97</v>
      </c>
      <c r="AO7" s="198" t="s">
        <v>98</v>
      </c>
      <c r="AP7" s="198" t="s">
        <v>97</v>
      </c>
      <c r="AQ7" s="198" t="s">
        <v>98</v>
      </c>
      <c r="AR7" s="198" t="s">
        <v>97</v>
      </c>
      <c r="AS7" s="198" t="s">
        <v>98</v>
      </c>
      <c r="AT7" s="198" t="s">
        <v>97</v>
      </c>
      <c r="AU7" s="198" t="s">
        <v>98</v>
      </c>
      <c r="AV7" s="198" t="s">
        <v>97</v>
      </c>
      <c r="AW7" s="9" t="s">
        <v>98</v>
      </c>
      <c r="AX7" s="9" t="s">
        <v>97</v>
      </c>
      <c r="AY7" s="9" t="s">
        <v>98</v>
      </c>
      <c r="AZ7" s="9" t="s">
        <v>97</v>
      </c>
      <c r="BA7" s="9" t="s">
        <v>98</v>
      </c>
      <c r="BB7" s="9" t="s">
        <v>97</v>
      </c>
      <c r="BC7" s="9" t="s">
        <v>98</v>
      </c>
      <c r="BD7" s="9" t="s">
        <v>97</v>
      </c>
      <c r="BE7" s="9" t="s">
        <v>98</v>
      </c>
      <c r="BF7" s="446"/>
      <c r="BG7" s="490"/>
    </row>
    <row r="8" spans="1:59" ht="13.5" thickTop="1">
      <c r="A8" s="575" t="s">
        <v>6</v>
      </c>
      <c r="B8" s="579" t="s">
        <v>66</v>
      </c>
      <c r="C8" s="581" t="s">
        <v>7</v>
      </c>
      <c r="D8" s="45" t="s">
        <v>8</v>
      </c>
      <c r="E8" s="46"/>
      <c r="F8" s="46"/>
      <c r="G8" s="46"/>
      <c r="H8" s="46"/>
      <c r="I8" s="46"/>
      <c r="J8" s="46"/>
      <c r="K8" s="46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46"/>
      <c r="Y8" s="45"/>
      <c r="Z8" s="45"/>
      <c r="AA8" s="45"/>
      <c r="AB8" s="45"/>
      <c r="AC8" s="45"/>
      <c r="AD8" s="45"/>
      <c r="AE8" s="45"/>
      <c r="AF8" s="45"/>
      <c r="AG8" s="45"/>
      <c r="AH8" s="46"/>
      <c r="AI8" s="46"/>
      <c r="AJ8" s="46"/>
      <c r="AK8" s="46"/>
      <c r="AL8" s="45"/>
      <c r="AM8" s="46"/>
      <c r="AN8" s="46"/>
      <c r="AO8" s="46"/>
      <c r="AP8" s="46"/>
      <c r="AQ8" s="46"/>
      <c r="AR8" s="49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5"/>
      <c r="BF8" s="46">
        <f>SUM(E8:BE8)</f>
        <v>0</v>
      </c>
      <c r="BG8" s="51"/>
    </row>
    <row r="9" spans="1:59" ht="13.5" thickBot="1">
      <c r="A9" s="576"/>
      <c r="B9" s="580"/>
      <c r="C9" s="582"/>
      <c r="D9" s="30" t="s">
        <v>9</v>
      </c>
      <c r="E9" s="25"/>
      <c r="F9" s="25"/>
      <c r="G9" s="25"/>
      <c r="H9" s="25"/>
      <c r="I9" s="25"/>
      <c r="J9" s="25"/>
      <c r="K9" s="25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25"/>
      <c r="X9" s="25"/>
      <c r="Y9" s="30"/>
      <c r="Z9" s="30"/>
      <c r="AA9" s="30"/>
      <c r="AB9" s="30"/>
      <c r="AC9" s="30"/>
      <c r="AD9" s="30"/>
      <c r="AE9" s="30"/>
      <c r="AF9" s="30"/>
      <c r="AG9" s="30"/>
      <c r="AH9" s="25"/>
      <c r="AI9" s="25"/>
      <c r="AJ9" s="25"/>
      <c r="AK9" s="25"/>
      <c r="AL9" s="30"/>
      <c r="AM9" s="25"/>
      <c r="AN9" s="25"/>
      <c r="AO9" s="25"/>
      <c r="AP9" s="25"/>
      <c r="AQ9" s="25"/>
      <c r="AR9" s="31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30"/>
      <c r="BF9" s="25"/>
      <c r="BG9" s="594">
        <f>SUM(F9:BF9)</f>
        <v>0</v>
      </c>
    </row>
    <row r="10" spans="1:59">
      <c r="A10" s="576"/>
      <c r="B10" s="504" t="s">
        <v>64</v>
      </c>
      <c r="C10" s="584" t="s">
        <v>46</v>
      </c>
      <c r="D10" s="28" t="s">
        <v>8</v>
      </c>
      <c r="E10" s="29">
        <f>SUM(E12,E14,E16,E18,E20,E22,T24,E26,E28)</f>
        <v>25</v>
      </c>
      <c r="F10" s="29">
        <f>SUM(F12,F14,F16,U18,F20,F22,U24,F26,F28)</f>
        <v>24</v>
      </c>
      <c r="G10" s="29">
        <f t="shared" ref="G10:S10" si="0">SUM(G12,G14,G16,G18,G20,G22,G24,G26,G28)</f>
        <v>25</v>
      </c>
      <c r="H10" s="29">
        <f t="shared" si="0"/>
        <v>24</v>
      </c>
      <c r="I10" s="29">
        <f t="shared" si="0"/>
        <v>25</v>
      </c>
      <c r="J10" s="29">
        <f t="shared" si="0"/>
        <v>24</v>
      </c>
      <c r="K10" s="29">
        <f t="shared" si="0"/>
        <v>25</v>
      </c>
      <c r="L10" s="29">
        <f t="shared" si="0"/>
        <v>24</v>
      </c>
      <c r="M10" s="29">
        <f t="shared" si="0"/>
        <v>25</v>
      </c>
      <c r="N10" s="29">
        <f t="shared" si="0"/>
        <v>24</v>
      </c>
      <c r="O10" s="29">
        <f t="shared" si="0"/>
        <v>25</v>
      </c>
      <c r="P10" s="29">
        <f t="shared" si="0"/>
        <v>23</v>
      </c>
      <c r="Q10" s="29">
        <f t="shared" si="0"/>
        <v>25</v>
      </c>
      <c r="R10" s="29">
        <f>SUM(R12:R33)</f>
        <v>23</v>
      </c>
      <c r="S10" s="29">
        <f t="shared" si="0"/>
        <v>25</v>
      </c>
      <c r="T10" s="29">
        <f>SUM(U12:U33)</f>
        <v>25</v>
      </c>
      <c r="U10" s="202">
        <f>SUM(U12:U33)</f>
        <v>25</v>
      </c>
      <c r="V10" s="18"/>
      <c r="W10" s="17"/>
      <c r="X10" s="17"/>
      <c r="Y10" s="29">
        <f>SUM(Y12,Y14,Y16,Y18,Y20,Y22,Y24,Y26,Y28,Y30,Y32)</f>
        <v>22</v>
      </c>
      <c r="Z10" s="29">
        <f t="shared" ref="Z10:AT10" si="1">SUM(Z12,Z14,Z16,Z18,Z20,Z22,Z24,Z26,Z28,Z30,Z32)</f>
        <v>23</v>
      </c>
      <c r="AA10" s="29">
        <f t="shared" si="1"/>
        <v>22</v>
      </c>
      <c r="AB10" s="29">
        <f t="shared" si="1"/>
        <v>23</v>
      </c>
      <c r="AC10" s="29">
        <f t="shared" si="1"/>
        <v>21</v>
      </c>
      <c r="AD10" s="29">
        <f t="shared" si="1"/>
        <v>23</v>
      </c>
      <c r="AE10" s="29">
        <f t="shared" si="1"/>
        <v>21</v>
      </c>
      <c r="AF10" s="29">
        <f t="shared" si="1"/>
        <v>23</v>
      </c>
      <c r="AG10" s="29">
        <f t="shared" si="1"/>
        <v>21</v>
      </c>
      <c r="AH10" s="29">
        <f t="shared" si="1"/>
        <v>25</v>
      </c>
      <c r="AI10" s="29">
        <f t="shared" si="1"/>
        <v>21</v>
      </c>
      <c r="AJ10" s="29">
        <f t="shared" si="1"/>
        <v>25</v>
      </c>
      <c r="AK10" s="29">
        <f t="shared" si="1"/>
        <v>24</v>
      </c>
      <c r="AL10" s="29">
        <f t="shared" si="1"/>
        <v>25</v>
      </c>
      <c r="AM10" s="29">
        <f t="shared" si="1"/>
        <v>23</v>
      </c>
      <c r="AN10" s="29">
        <f t="shared" si="1"/>
        <v>25</v>
      </c>
      <c r="AO10" s="29">
        <f t="shared" si="1"/>
        <v>24</v>
      </c>
      <c r="AP10" s="29">
        <f t="shared" si="1"/>
        <v>25</v>
      </c>
      <c r="AQ10" s="29">
        <f t="shared" si="1"/>
        <v>24</v>
      </c>
      <c r="AR10" s="29">
        <f t="shared" si="1"/>
        <v>24</v>
      </c>
      <c r="AS10" s="29">
        <f t="shared" si="1"/>
        <v>23</v>
      </c>
      <c r="AT10" s="29">
        <f t="shared" si="1"/>
        <v>21</v>
      </c>
      <c r="AU10" s="595">
        <f t="shared" ref="Y10:BQ11" si="2">SUM(AU12,AU14,AU16,AU18,AU20,AU22,AU24,AU26,AU28)</f>
        <v>0</v>
      </c>
      <c r="AV10" s="16"/>
      <c r="AW10" s="17"/>
      <c r="AX10" s="17"/>
      <c r="AY10" s="17"/>
      <c r="AZ10" s="17"/>
      <c r="BA10" s="17"/>
      <c r="BB10" s="17"/>
      <c r="BC10" s="17"/>
      <c r="BD10" s="17"/>
      <c r="BE10" s="596"/>
      <c r="BF10" s="597">
        <f>SUM(E10:T10,Y10:AU10)</f>
        <v>899</v>
      </c>
      <c r="BG10" s="598"/>
    </row>
    <row r="11" spans="1:59" ht="14.25" thickBot="1">
      <c r="A11" s="576"/>
      <c r="B11" s="583"/>
      <c r="C11" s="585"/>
      <c r="D11" s="30" t="s">
        <v>9</v>
      </c>
      <c r="E11" s="599">
        <f>SUM(E13,E15,E17,E19,E21,E23,E25,E27,E29)</f>
        <v>0</v>
      </c>
      <c r="F11" s="599">
        <f t="shared" ref="F11:T11" si="3">SUM(F13,F15,F17,F19,F21,F23,F25,F27,F29)</f>
        <v>0</v>
      </c>
      <c r="G11" s="599">
        <f t="shared" si="3"/>
        <v>0</v>
      </c>
      <c r="H11" s="599">
        <f t="shared" si="3"/>
        <v>0</v>
      </c>
      <c r="I11" s="599">
        <f t="shared" si="3"/>
        <v>0</v>
      </c>
      <c r="J11" s="599">
        <f t="shared" si="3"/>
        <v>0</v>
      </c>
      <c r="K11" s="599">
        <f t="shared" si="3"/>
        <v>0</v>
      </c>
      <c r="L11" s="599">
        <f t="shared" si="3"/>
        <v>0</v>
      </c>
      <c r="M11" s="599">
        <f t="shared" si="3"/>
        <v>0</v>
      </c>
      <c r="N11" s="599">
        <f t="shared" si="3"/>
        <v>0</v>
      </c>
      <c r="O11" s="599">
        <f t="shared" si="3"/>
        <v>0</v>
      </c>
      <c r="P11" s="599">
        <f t="shared" si="3"/>
        <v>0</v>
      </c>
      <c r="Q11" s="599">
        <f t="shared" si="3"/>
        <v>0</v>
      </c>
      <c r="R11" s="599">
        <f t="shared" si="3"/>
        <v>0</v>
      </c>
      <c r="S11" s="599">
        <f t="shared" si="3"/>
        <v>0</v>
      </c>
      <c r="T11" s="599">
        <f t="shared" si="3"/>
        <v>0</v>
      </c>
      <c r="U11" s="600"/>
      <c r="V11" s="22"/>
      <c r="W11" s="24"/>
      <c r="X11" s="24"/>
      <c r="Y11" s="601">
        <f t="shared" si="2"/>
        <v>0</v>
      </c>
      <c r="Z11" s="601">
        <f t="shared" si="2"/>
        <v>0</v>
      </c>
      <c r="AA11" s="601">
        <f t="shared" si="2"/>
        <v>0</v>
      </c>
      <c r="AB11" s="601">
        <f t="shared" si="2"/>
        <v>0</v>
      </c>
      <c r="AC11" s="601">
        <f t="shared" si="2"/>
        <v>0</v>
      </c>
      <c r="AD11" s="601">
        <f t="shared" si="2"/>
        <v>0</v>
      </c>
      <c r="AE11" s="601">
        <f t="shared" si="2"/>
        <v>0</v>
      </c>
      <c r="AF11" s="601">
        <f t="shared" si="2"/>
        <v>0</v>
      </c>
      <c r="AG11" s="601">
        <f t="shared" si="2"/>
        <v>0</v>
      </c>
      <c r="AH11" s="601">
        <f t="shared" si="2"/>
        <v>0</v>
      </c>
      <c r="AI11" s="601">
        <f t="shared" si="2"/>
        <v>0</v>
      </c>
      <c r="AJ11" s="601">
        <f t="shared" si="2"/>
        <v>0</v>
      </c>
      <c r="AK11" s="601">
        <f t="shared" si="2"/>
        <v>0</v>
      </c>
      <c r="AL11" s="601">
        <f t="shared" si="2"/>
        <v>0</v>
      </c>
      <c r="AM11" s="601">
        <f t="shared" si="2"/>
        <v>0</v>
      </c>
      <c r="AN11" s="601">
        <f t="shared" si="2"/>
        <v>0</v>
      </c>
      <c r="AO11" s="601">
        <f t="shared" si="2"/>
        <v>0</v>
      </c>
      <c r="AP11" s="601">
        <f t="shared" si="2"/>
        <v>0</v>
      </c>
      <c r="AQ11" s="601">
        <f t="shared" si="2"/>
        <v>0</v>
      </c>
      <c r="AR11" s="601">
        <f t="shared" si="2"/>
        <v>0</v>
      </c>
      <c r="AS11" s="601">
        <f t="shared" si="2"/>
        <v>0</v>
      </c>
      <c r="AT11" s="601">
        <f t="shared" si="2"/>
        <v>0</v>
      </c>
      <c r="AU11" s="602">
        <f t="shared" si="2"/>
        <v>0</v>
      </c>
      <c r="AV11" s="23"/>
      <c r="AW11" s="24"/>
      <c r="AX11" s="24"/>
      <c r="AY11" s="24"/>
      <c r="AZ11" s="24"/>
      <c r="BA11" s="24"/>
      <c r="BB11" s="24"/>
      <c r="BC11" s="24"/>
      <c r="BD11" s="24"/>
      <c r="BE11" s="603"/>
      <c r="BF11" s="604"/>
      <c r="BG11" s="605">
        <f>SUM(BG13,BG15,BG17,BG19,BG21,BG23,BG25,BG27,BG29)</f>
        <v>0</v>
      </c>
    </row>
    <row r="12" spans="1:59">
      <c r="A12" s="576"/>
      <c r="B12" s="472" t="s">
        <v>47</v>
      </c>
      <c r="C12" s="586" t="s">
        <v>295</v>
      </c>
      <c r="D12" s="14" t="s">
        <v>8</v>
      </c>
      <c r="E12" s="15">
        <v>2</v>
      </c>
      <c r="F12" s="15">
        <v>3</v>
      </c>
      <c r="G12" s="15">
        <v>2</v>
      </c>
      <c r="H12" s="15">
        <v>3</v>
      </c>
      <c r="I12" s="15">
        <v>2</v>
      </c>
      <c r="J12" s="15">
        <v>3</v>
      </c>
      <c r="K12" s="15">
        <v>2</v>
      </c>
      <c r="L12" s="15">
        <v>3</v>
      </c>
      <c r="M12" s="15">
        <v>2</v>
      </c>
      <c r="N12" s="15">
        <v>3</v>
      </c>
      <c r="O12" s="15">
        <v>2</v>
      </c>
      <c r="P12" s="15">
        <v>3</v>
      </c>
      <c r="Q12" s="15">
        <v>2</v>
      </c>
      <c r="R12" s="15">
        <v>3</v>
      </c>
      <c r="S12" s="15">
        <v>2</v>
      </c>
      <c r="T12" s="15">
        <v>3</v>
      </c>
      <c r="U12" s="201">
        <v>2</v>
      </c>
      <c r="V12" s="17">
        <f>SUM(E12:U12)</f>
        <v>42</v>
      </c>
      <c r="W12" s="17"/>
      <c r="X12" s="17"/>
      <c r="Y12" s="15">
        <v>2</v>
      </c>
      <c r="Z12" s="15">
        <v>3</v>
      </c>
      <c r="AA12" s="15">
        <v>2</v>
      </c>
      <c r="AB12" s="15">
        <v>3</v>
      </c>
      <c r="AC12" s="15">
        <v>2</v>
      </c>
      <c r="AD12" s="15">
        <v>3</v>
      </c>
      <c r="AE12" s="15">
        <v>2</v>
      </c>
      <c r="AF12" s="15">
        <v>3</v>
      </c>
      <c r="AG12" s="15">
        <v>2</v>
      </c>
      <c r="AH12" s="15">
        <v>3</v>
      </c>
      <c r="AI12" s="15">
        <v>2</v>
      </c>
      <c r="AJ12" s="15">
        <v>3</v>
      </c>
      <c r="AK12" s="15">
        <v>2</v>
      </c>
      <c r="AL12" s="15">
        <v>3</v>
      </c>
      <c r="AM12" s="15">
        <v>2</v>
      </c>
      <c r="AN12" s="15">
        <v>3</v>
      </c>
      <c r="AO12" s="15">
        <v>2</v>
      </c>
      <c r="AP12" s="15">
        <v>3</v>
      </c>
      <c r="AQ12" s="15">
        <v>2</v>
      </c>
      <c r="AR12" s="15">
        <v>3</v>
      </c>
      <c r="AS12" s="15">
        <v>2</v>
      </c>
      <c r="AT12" s="15">
        <v>2</v>
      </c>
      <c r="AU12" s="257"/>
      <c r="AV12" s="16"/>
      <c r="AW12" s="17">
        <f>SUM(Y12:AU12)</f>
        <v>54</v>
      </c>
      <c r="AX12" s="17"/>
      <c r="AY12" s="17"/>
      <c r="AZ12" s="17"/>
      <c r="BA12" s="17"/>
      <c r="BB12" s="17"/>
      <c r="BC12" s="17"/>
      <c r="BD12" s="17"/>
      <c r="BE12" s="596"/>
      <c r="BF12" s="90">
        <f>SUM(E12:T12,Y12:AU12)</f>
        <v>94</v>
      </c>
      <c r="BG12" s="598"/>
    </row>
    <row r="13" spans="1:59" ht="13.5" thickBot="1">
      <c r="A13" s="576"/>
      <c r="B13" s="474"/>
      <c r="C13" s="587"/>
      <c r="D13" s="21" t="s">
        <v>9</v>
      </c>
      <c r="E13" s="39"/>
      <c r="F13" s="39"/>
      <c r="G13" s="39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95"/>
      <c r="V13" s="22"/>
      <c r="W13" s="22"/>
      <c r="X13" s="22"/>
      <c r="Y13" s="40"/>
      <c r="Z13" s="40"/>
      <c r="AA13" s="40"/>
      <c r="AB13" s="40"/>
      <c r="AC13" s="40"/>
      <c r="AD13" s="40"/>
      <c r="AE13" s="40"/>
      <c r="AF13" s="40"/>
      <c r="AG13" s="40"/>
      <c r="AH13" s="39"/>
      <c r="AI13" s="39"/>
      <c r="AJ13" s="39"/>
      <c r="AK13" s="39"/>
      <c r="AL13" s="40"/>
      <c r="AM13" s="39"/>
      <c r="AN13" s="39"/>
      <c r="AO13" s="39"/>
      <c r="AP13" s="39"/>
      <c r="AQ13" s="39"/>
      <c r="AR13" s="39"/>
      <c r="AS13" s="39"/>
      <c r="AT13" s="39"/>
      <c r="AU13" s="606"/>
      <c r="AV13" s="23"/>
      <c r="AW13" s="24"/>
      <c r="AX13" s="24"/>
      <c r="AY13" s="24"/>
      <c r="AZ13" s="24"/>
      <c r="BA13" s="24"/>
      <c r="BB13" s="24"/>
      <c r="BC13" s="24"/>
      <c r="BD13" s="24"/>
      <c r="BE13" s="603"/>
      <c r="BF13" s="604"/>
      <c r="BG13" s="607">
        <f>SUM(E13:T13,Y13:AU13)</f>
        <v>0</v>
      </c>
    </row>
    <row r="14" spans="1:59">
      <c r="A14" s="576"/>
      <c r="B14" s="472" t="s">
        <v>49</v>
      </c>
      <c r="C14" s="586" t="s">
        <v>48</v>
      </c>
      <c r="D14" s="14" t="s">
        <v>8</v>
      </c>
      <c r="E14" s="15">
        <v>3</v>
      </c>
      <c r="F14" s="15">
        <v>3</v>
      </c>
      <c r="G14" s="15">
        <v>3</v>
      </c>
      <c r="H14" s="15">
        <v>3</v>
      </c>
      <c r="I14" s="15">
        <v>3</v>
      </c>
      <c r="J14" s="15">
        <v>3</v>
      </c>
      <c r="K14" s="15">
        <v>3</v>
      </c>
      <c r="L14" s="15">
        <v>3</v>
      </c>
      <c r="M14" s="15">
        <v>3</v>
      </c>
      <c r="N14" s="15">
        <v>3</v>
      </c>
      <c r="O14" s="15">
        <v>3</v>
      </c>
      <c r="P14" s="15">
        <v>3</v>
      </c>
      <c r="Q14" s="15">
        <v>3</v>
      </c>
      <c r="R14" s="15">
        <v>3</v>
      </c>
      <c r="S14" s="15">
        <v>3</v>
      </c>
      <c r="T14" s="15">
        <v>3</v>
      </c>
      <c r="U14" s="201">
        <v>3</v>
      </c>
      <c r="V14" s="17">
        <f>SUM(E14:U14)</f>
        <v>51</v>
      </c>
      <c r="W14" s="17"/>
      <c r="X14" s="17"/>
      <c r="Y14" s="78">
        <v>2</v>
      </c>
      <c r="Z14" s="15">
        <v>4</v>
      </c>
      <c r="AA14" s="15">
        <v>2</v>
      </c>
      <c r="AB14" s="15">
        <v>4</v>
      </c>
      <c r="AC14" s="15">
        <v>2</v>
      </c>
      <c r="AD14" s="15">
        <v>4</v>
      </c>
      <c r="AE14" s="15">
        <v>2</v>
      </c>
      <c r="AF14" s="15">
        <v>4</v>
      </c>
      <c r="AG14" s="15">
        <v>2</v>
      </c>
      <c r="AH14" s="15">
        <v>4</v>
      </c>
      <c r="AI14" s="15">
        <v>2</v>
      </c>
      <c r="AJ14" s="15">
        <v>4</v>
      </c>
      <c r="AK14" s="15">
        <v>2</v>
      </c>
      <c r="AL14" s="15">
        <v>4</v>
      </c>
      <c r="AM14" s="15">
        <v>2</v>
      </c>
      <c r="AN14" s="15">
        <v>4</v>
      </c>
      <c r="AO14" s="15">
        <v>2</v>
      </c>
      <c r="AP14" s="15">
        <v>4</v>
      </c>
      <c r="AQ14" s="15">
        <v>2</v>
      </c>
      <c r="AR14" s="15">
        <v>4</v>
      </c>
      <c r="AS14" s="15">
        <v>2</v>
      </c>
      <c r="AT14" s="15">
        <v>4</v>
      </c>
      <c r="AU14" s="257"/>
      <c r="AV14" s="16"/>
      <c r="AW14" s="17">
        <f>SUM(Y14:AT14)</f>
        <v>66</v>
      </c>
      <c r="AX14" s="17"/>
      <c r="AY14" s="17"/>
      <c r="AZ14" s="17"/>
      <c r="BA14" s="17"/>
      <c r="BB14" s="17"/>
      <c r="BC14" s="17"/>
      <c r="BD14" s="17"/>
      <c r="BE14" s="596"/>
      <c r="BF14" s="90">
        <f>SUM(E14:BE14)</f>
        <v>234</v>
      </c>
      <c r="BG14" s="598"/>
    </row>
    <row r="15" spans="1:59" ht="13.5" thickBot="1">
      <c r="A15" s="576"/>
      <c r="B15" s="474"/>
      <c r="C15" s="587"/>
      <c r="D15" s="21" t="s">
        <v>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608"/>
      <c r="V15" s="609"/>
      <c r="W15" s="609"/>
      <c r="X15" s="609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610"/>
      <c r="AV15" s="23"/>
      <c r="AW15" s="24"/>
      <c r="AX15" s="24"/>
      <c r="AY15" s="24"/>
      <c r="AZ15" s="24"/>
      <c r="BA15" s="24"/>
      <c r="BB15" s="24"/>
      <c r="BC15" s="24"/>
      <c r="BD15" s="24"/>
      <c r="BE15" s="603"/>
      <c r="BF15" s="604"/>
      <c r="BG15" s="607">
        <f>SUM(E15:T15,Y15:AU15)</f>
        <v>0</v>
      </c>
    </row>
    <row r="16" spans="1:59">
      <c r="A16" s="576"/>
      <c r="B16" s="472" t="s">
        <v>296</v>
      </c>
      <c r="C16" s="586" t="s">
        <v>15</v>
      </c>
      <c r="D16" s="14" t="s">
        <v>8</v>
      </c>
      <c r="E16" s="15">
        <v>4</v>
      </c>
      <c r="F16" s="15">
        <v>3</v>
      </c>
      <c r="G16" s="15">
        <v>4</v>
      </c>
      <c r="H16" s="15">
        <v>3</v>
      </c>
      <c r="I16" s="15">
        <v>4</v>
      </c>
      <c r="J16" s="15">
        <v>3</v>
      </c>
      <c r="K16" s="15">
        <v>4</v>
      </c>
      <c r="L16" s="15">
        <v>3</v>
      </c>
      <c r="M16" s="15">
        <v>4</v>
      </c>
      <c r="N16" s="15">
        <v>3</v>
      </c>
      <c r="O16" s="15">
        <v>4</v>
      </c>
      <c r="P16" s="15">
        <v>2</v>
      </c>
      <c r="Q16" s="15">
        <v>4</v>
      </c>
      <c r="R16" s="15">
        <v>2</v>
      </c>
      <c r="S16" s="15">
        <v>4</v>
      </c>
      <c r="T16" s="15">
        <v>3</v>
      </c>
      <c r="U16" s="202">
        <v>3</v>
      </c>
      <c r="V16" s="18">
        <f>SUM(E16:U16)</f>
        <v>57</v>
      </c>
      <c r="W16" s="18"/>
      <c r="X16" s="18"/>
      <c r="Y16" s="14">
        <v>3</v>
      </c>
      <c r="Z16" s="14">
        <v>2</v>
      </c>
      <c r="AA16" s="14">
        <v>3</v>
      </c>
      <c r="AB16" s="14">
        <v>2</v>
      </c>
      <c r="AC16" s="14">
        <v>3</v>
      </c>
      <c r="AD16" s="14">
        <v>2</v>
      </c>
      <c r="AE16" s="14">
        <v>3</v>
      </c>
      <c r="AF16" s="14">
        <v>2</v>
      </c>
      <c r="AG16" s="14">
        <v>3</v>
      </c>
      <c r="AH16" s="15">
        <v>2</v>
      </c>
      <c r="AI16" s="15">
        <v>3</v>
      </c>
      <c r="AJ16" s="15">
        <v>2</v>
      </c>
      <c r="AK16" s="15">
        <v>4</v>
      </c>
      <c r="AL16" s="14">
        <v>2</v>
      </c>
      <c r="AM16" s="15">
        <v>4</v>
      </c>
      <c r="AN16" s="15">
        <v>2</v>
      </c>
      <c r="AO16" s="15">
        <v>4</v>
      </c>
      <c r="AP16" s="15">
        <v>2</v>
      </c>
      <c r="AQ16" s="15">
        <v>4</v>
      </c>
      <c r="AR16" s="15">
        <v>2</v>
      </c>
      <c r="AS16" s="15">
        <v>4</v>
      </c>
      <c r="AT16" s="15">
        <v>2</v>
      </c>
      <c r="AU16" s="257"/>
      <c r="AV16" s="16"/>
      <c r="AW16" s="17">
        <f>SUM(Y16:AT16)</f>
        <v>60</v>
      </c>
      <c r="AX16" s="17"/>
      <c r="AY16" s="17"/>
      <c r="AZ16" s="17"/>
      <c r="BA16" s="17"/>
      <c r="BB16" s="17"/>
      <c r="BC16" s="17"/>
      <c r="BD16" s="17"/>
      <c r="BE16" s="596"/>
      <c r="BF16" s="90">
        <f>SUM(E16:BE16)</f>
        <v>234</v>
      </c>
      <c r="BG16" s="598"/>
    </row>
    <row r="17" spans="1:61" ht="13.5" thickBot="1">
      <c r="A17" s="576"/>
      <c r="B17" s="474"/>
      <c r="C17" s="587"/>
      <c r="D17" s="21" t="s">
        <v>9</v>
      </c>
      <c r="E17" s="39"/>
      <c r="F17" s="39"/>
      <c r="G17" s="39"/>
      <c r="H17" s="39"/>
      <c r="I17" s="39"/>
      <c r="J17" s="39"/>
      <c r="K17" s="39"/>
      <c r="L17" s="40"/>
      <c r="M17" s="40"/>
      <c r="N17" s="40"/>
      <c r="O17" s="40"/>
      <c r="P17" s="40"/>
      <c r="Q17" s="40"/>
      <c r="R17" s="40"/>
      <c r="S17" s="40"/>
      <c r="T17" s="40"/>
      <c r="U17" s="95"/>
      <c r="V17" s="22"/>
      <c r="W17" s="22"/>
      <c r="X17" s="22"/>
      <c r="Y17" s="40"/>
      <c r="Z17" s="40"/>
      <c r="AA17" s="40"/>
      <c r="AB17" s="40"/>
      <c r="AC17" s="40"/>
      <c r="AD17" s="40"/>
      <c r="AE17" s="40"/>
      <c r="AF17" s="40"/>
      <c r="AG17" s="40"/>
      <c r="AH17" s="39"/>
      <c r="AI17" s="39"/>
      <c r="AJ17" s="39"/>
      <c r="AK17" s="39"/>
      <c r="AL17" s="40"/>
      <c r="AM17" s="39"/>
      <c r="AN17" s="39"/>
      <c r="AO17" s="39"/>
      <c r="AP17" s="39"/>
      <c r="AQ17" s="39"/>
      <c r="AR17" s="39"/>
      <c r="AS17" s="39"/>
      <c r="AT17" s="39"/>
      <c r="AU17" s="606"/>
      <c r="AV17" s="23"/>
      <c r="AW17" s="24"/>
      <c r="AX17" s="24"/>
      <c r="AY17" s="24"/>
      <c r="AZ17" s="24"/>
      <c r="BA17" s="24"/>
      <c r="BB17" s="24"/>
      <c r="BC17" s="24"/>
      <c r="BD17" s="24"/>
      <c r="BE17" s="603"/>
      <c r="BF17" s="604"/>
      <c r="BG17" s="607">
        <f>SUM(E17:T17,Y17:AU17)</f>
        <v>0</v>
      </c>
    </row>
    <row r="18" spans="1:61" ht="13.5" thickBot="1">
      <c r="A18" s="576"/>
      <c r="B18" s="472" t="s">
        <v>297</v>
      </c>
      <c r="C18" s="586" t="s">
        <v>51</v>
      </c>
      <c r="D18" s="14" t="s">
        <v>8</v>
      </c>
      <c r="E18" s="611">
        <v>3</v>
      </c>
      <c r="F18" s="612">
        <v>3</v>
      </c>
      <c r="G18" s="611">
        <v>3</v>
      </c>
      <c r="H18" s="612">
        <v>3</v>
      </c>
      <c r="I18" s="611">
        <v>3</v>
      </c>
      <c r="J18" s="612">
        <v>3</v>
      </c>
      <c r="K18" s="611">
        <v>3</v>
      </c>
      <c r="L18" s="612">
        <v>3</v>
      </c>
      <c r="M18" s="611">
        <v>3</v>
      </c>
      <c r="N18" s="612">
        <v>3</v>
      </c>
      <c r="O18" s="611">
        <v>3</v>
      </c>
      <c r="P18" s="612">
        <v>3</v>
      </c>
      <c r="Q18" s="611">
        <v>3</v>
      </c>
      <c r="R18" s="612">
        <v>3</v>
      </c>
      <c r="S18" s="611">
        <v>3</v>
      </c>
      <c r="T18" s="612">
        <v>3</v>
      </c>
      <c r="U18" s="600">
        <v>3</v>
      </c>
      <c r="V18" s="18">
        <f>SUM(E18:U18)</f>
        <v>51</v>
      </c>
      <c r="W18" s="18"/>
      <c r="X18" s="18"/>
      <c r="Y18" s="79">
        <v>3</v>
      </c>
      <c r="Z18" s="14">
        <v>2</v>
      </c>
      <c r="AA18" s="14">
        <v>3</v>
      </c>
      <c r="AB18" s="14">
        <v>2</v>
      </c>
      <c r="AC18" s="14">
        <v>3</v>
      </c>
      <c r="AD18" s="14">
        <v>2</v>
      </c>
      <c r="AE18" s="14">
        <v>3</v>
      </c>
      <c r="AF18" s="14">
        <v>2</v>
      </c>
      <c r="AG18" s="14">
        <v>3</v>
      </c>
      <c r="AH18" s="15">
        <v>2</v>
      </c>
      <c r="AI18" s="15">
        <v>3</v>
      </c>
      <c r="AJ18" s="15">
        <v>2</v>
      </c>
      <c r="AK18" s="15">
        <v>3</v>
      </c>
      <c r="AL18" s="14">
        <v>2</v>
      </c>
      <c r="AM18" s="15">
        <v>3</v>
      </c>
      <c r="AN18" s="15">
        <v>2</v>
      </c>
      <c r="AO18" s="15">
        <v>3</v>
      </c>
      <c r="AP18" s="15">
        <v>2</v>
      </c>
      <c r="AQ18" s="15">
        <v>4</v>
      </c>
      <c r="AR18" s="15">
        <v>2</v>
      </c>
      <c r="AS18" s="15">
        <v>4</v>
      </c>
      <c r="AT18" s="15">
        <v>2</v>
      </c>
      <c r="AU18" s="257"/>
      <c r="AV18" s="16"/>
      <c r="AW18" s="17">
        <f>SUM(Y18:AT18)</f>
        <v>57</v>
      </c>
      <c r="AX18" s="17"/>
      <c r="AY18" s="17"/>
      <c r="AZ18" s="17"/>
      <c r="BA18" s="17"/>
      <c r="BB18" s="17"/>
      <c r="BC18" s="17"/>
      <c r="BD18" s="17"/>
      <c r="BE18" s="596"/>
      <c r="BF18" s="90">
        <f>SUM(E18:T18,Y18:AU18)</f>
        <v>105</v>
      </c>
      <c r="BG18" s="598"/>
    </row>
    <row r="19" spans="1:61" ht="13.5" thickBot="1">
      <c r="A19" s="576"/>
      <c r="B19" s="474"/>
      <c r="C19" s="587"/>
      <c r="D19" s="21" t="s">
        <v>9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95"/>
      <c r="V19" s="22"/>
      <c r="W19" s="22"/>
      <c r="X19" s="22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606"/>
      <c r="AV19" s="23"/>
      <c r="AW19" s="24"/>
      <c r="AX19" s="24"/>
      <c r="AY19" s="24"/>
      <c r="AZ19" s="24"/>
      <c r="BA19" s="24"/>
      <c r="BB19" s="24"/>
      <c r="BC19" s="24"/>
      <c r="BD19" s="24"/>
      <c r="BE19" s="603"/>
      <c r="BF19" s="604"/>
      <c r="BG19" s="607">
        <f>SUM(E19:T19,Y19:AU19)</f>
        <v>0</v>
      </c>
    </row>
    <row r="20" spans="1:61">
      <c r="A20" s="576"/>
      <c r="B20" s="472" t="s">
        <v>50</v>
      </c>
      <c r="C20" s="586" t="s">
        <v>55</v>
      </c>
      <c r="D20" s="14" t="s">
        <v>8</v>
      </c>
      <c r="E20" s="15">
        <v>2</v>
      </c>
      <c r="F20" s="15">
        <v>2</v>
      </c>
      <c r="G20" s="15">
        <v>2</v>
      </c>
      <c r="H20" s="15">
        <v>2</v>
      </c>
      <c r="I20" s="15">
        <v>2</v>
      </c>
      <c r="J20" s="15">
        <v>2</v>
      </c>
      <c r="K20" s="15">
        <v>2</v>
      </c>
      <c r="L20" s="15">
        <v>2</v>
      </c>
      <c r="M20" s="15">
        <v>2</v>
      </c>
      <c r="N20" s="15">
        <v>2</v>
      </c>
      <c r="O20" s="15">
        <v>2</v>
      </c>
      <c r="P20" s="15">
        <v>2</v>
      </c>
      <c r="Q20" s="15">
        <v>2</v>
      </c>
      <c r="R20" s="15">
        <v>2</v>
      </c>
      <c r="S20" s="15">
        <v>2</v>
      </c>
      <c r="T20" s="15">
        <v>2</v>
      </c>
      <c r="U20" s="202">
        <v>2</v>
      </c>
      <c r="V20" s="18">
        <f>SUM(E20:U20)</f>
        <v>34</v>
      </c>
      <c r="W20" s="18"/>
      <c r="X20" s="18"/>
      <c r="Y20" s="78">
        <v>2</v>
      </c>
      <c r="Z20" s="15">
        <v>2</v>
      </c>
      <c r="AA20" s="15">
        <v>2</v>
      </c>
      <c r="AB20" s="15">
        <v>2</v>
      </c>
      <c r="AC20" s="15">
        <v>2</v>
      </c>
      <c r="AD20" s="15">
        <v>2</v>
      </c>
      <c r="AE20" s="15">
        <v>2</v>
      </c>
      <c r="AF20" s="15">
        <v>2</v>
      </c>
      <c r="AG20" s="15">
        <v>2</v>
      </c>
      <c r="AH20" s="15">
        <v>2</v>
      </c>
      <c r="AI20" s="15">
        <v>2</v>
      </c>
      <c r="AJ20" s="15">
        <v>2</v>
      </c>
      <c r="AK20" s="15">
        <v>2</v>
      </c>
      <c r="AL20" s="15">
        <v>2</v>
      </c>
      <c r="AM20" s="15">
        <v>2</v>
      </c>
      <c r="AN20" s="15">
        <v>2</v>
      </c>
      <c r="AO20" s="15">
        <v>2</v>
      </c>
      <c r="AP20" s="15">
        <v>2</v>
      </c>
      <c r="AQ20" s="15">
        <v>2</v>
      </c>
      <c r="AR20" s="15">
        <v>2</v>
      </c>
      <c r="AS20" s="15">
        <v>2</v>
      </c>
      <c r="AT20" s="15">
        <v>2</v>
      </c>
      <c r="AU20" s="257"/>
      <c r="AV20" s="16"/>
      <c r="AW20" s="17">
        <f>SUM(Y20:AT20)</f>
        <v>44</v>
      </c>
      <c r="AX20" s="17"/>
      <c r="AY20" s="17"/>
      <c r="AZ20" s="17"/>
      <c r="BA20" s="17"/>
      <c r="BB20" s="17"/>
      <c r="BC20" s="17"/>
      <c r="BD20" s="17"/>
      <c r="BE20" s="596"/>
      <c r="BF20" s="90">
        <f>SUM(E20:T20,Y20:AU20)</f>
        <v>76</v>
      </c>
      <c r="BG20" s="598"/>
    </row>
    <row r="21" spans="1:61" ht="13.5" thickBot="1">
      <c r="A21" s="576"/>
      <c r="B21" s="474"/>
      <c r="C21" s="587"/>
      <c r="D21" s="21" t="s">
        <v>9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95"/>
      <c r="V21" s="22"/>
      <c r="W21" s="22"/>
      <c r="X21" s="22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610"/>
      <c r="AV21" s="23"/>
      <c r="AW21" s="24"/>
      <c r="AX21" s="24"/>
      <c r="AY21" s="24"/>
      <c r="AZ21" s="24"/>
      <c r="BA21" s="24"/>
      <c r="BB21" s="24"/>
      <c r="BC21" s="24"/>
      <c r="BD21" s="24"/>
      <c r="BE21" s="603"/>
      <c r="BF21" s="604"/>
      <c r="BG21" s="607">
        <f>SUM(E21:T21,Y21:AU21)</f>
        <v>0</v>
      </c>
    </row>
    <row r="22" spans="1:61">
      <c r="A22" s="576"/>
      <c r="B22" s="472" t="s">
        <v>52</v>
      </c>
      <c r="C22" s="586" t="s">
        <v>191</v>
      </c>
      <c r="D22" s="14" t="s">
        <v>8</v>
      </c>
      <c r="E22" s="15"/>
      <c r="F22" s="15"/>
      <c r="G22" s="15"/>
      <c r="H22" s="15"/>
      <c r="I22" s="15"/>
      <c r="J22" s="15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202"/>
      <c r="V22" s="18"/>
      <c r="W22" s="18"/>
      <c r="X22" s="18"/>
      <c r="Y22" s="14">
        <v>2</v>
      </c>
      <c r="Z22" s="14">
        <v>2</v>
      </c>
      <c r="AA22" s="14">
        <v>2</v>
      </c>
      <c r="AB22" s="14">
        <v>2</v>
      </c>
      <c r="AC22" s="14">
        <v>2</v>
      </c>
      <c r="AD22" s="14">
        <v>2</v>
      </c>
      <c r="AE22" s="14">
        <v>2</v>
      </c>
      <c r="AF22" s="14">
        <v>2</v>
      </c>
      <c r="AG22" s="14">
        <v>2</v>
      </c>
      <c r="AH22" s="15">
        <v>2</v>
      </c>
      <c r="AI22" s="15">
        <v>2</v>
      </c>
      <c r="AJ22" s="15">
        <v>2</v>
      </c>
      <c r="AK22" s="15">
        <v>2</v>
      </c>
      <c r="AL22" s="14">
        <v>2</v>
      </c>
      <c r="AM22" s="15">
        <v>2</v>
      </c>
      <c r="AN22" s="15">
        <v>2</v>
      </c>
      <c r="AO22" s="15">
        <v>2</v>
      </c>
      <c r="AP22" s="15">
        <v>2</v>
      </c>
      <c r="AQ22" s="15">
        <v>2</v>
      </c>
      <c r="AR22" s="15">
        <v>1</v>
      </c>
      <c r="AS22" s="15"/>
      <c r="AT22" s="15"/>
      <c r="AU22" s="257"/>
      <c r="AV22" s="16"/>
      <c r="AW22" s="17">
        <f>SUM(Y22:AT22)</f>
        <v>39</v>
      </c>
      <c r="AX22" s="17"/>
      <c r="AY22" s="17"/>
      <c r="AZ22" s="17"/>
      <c r="BA22" s="17"/>
      <c r="BB22" s="17"/>
      <c r="BC22" s="17"/>
      <c r="BD22" s="17"/>
      <c r="BE22" s="596"/>
      <c r="BF22" s="90">
        <f>SUM(E22:T22,Y22:AU22)</f>
        <v>39</v>
      </c>
      <c r="BG22" s="598"/>
    </row>
    <row r="23" spans="1:61" ht="13.5" thickBot="1">
      <c r="A23" s="576"/>
      <c r="B23" s="474"/>
      <c r="C23" s="587"/>
      <c r="D23" s="21" t="s">
        <v>9</v>
      </c>
      <c r="E23" s="39"/>
      <c r="F23" s="39"/>
      <c r="G23" s="39"/>
      <c r="H23" s="39"/>
      <c r="I23" s="39"/>
      <c r="J23" s="39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95"/>
      <c r="V23" s="22"/>
      <c r="W23" s="22"/>
      <c r="X23" s="22"/>
      <c r="Y23" s="39"/>
      <c r="Z23" s="39"/>
      <c r="AA23" s="39"/>
      <c r="AB23" s="39"/>
      <c r="AC23" s="39"/>
      <c r="AD23" s="39"/>
      <c r="AE23" s="39"/>
      <c r="AF23" s="40"/>
      <c r="AG23" s="40"/>
      <c r="AH23" s="40"/>
      <c r="AI23" s="40"/>
      <c r="AJ23" s="40"/>
      <c r="AK23" s="40"/>
      <c r="AL23" s="40"/>
      <c r="AM23" s="40"/>
      <c r="AN23" s="40"/>
      <c r="AO23" s="39"/>
      <c r="AP23" s="39"/>
      <c r="AQ23" s="39"/>
      <c r="AR23" s="39"/>
      <c r="AS23" s="39"/>
      <c r="AT23" s="39"/>
      <c r="AU23" s="606"/>
      <c r="AV23" s="23"/>
      <c r="AW23" s="24"/>
      <c r="AX23" s="24"/>
      <c r="AY23" s="24"/>
      <c r="AZ23" s="24"/>
      <c r="BA23" s="24"/>
      <c r="BB23" s="24"/>
      <c r="BC23" s="24"/>
      <c r="BD23" s="24"/>
      <c r="BE23" s="603"/>
      <c r="BF23" s="604"/>
      <c r="BG23" s="607">
        <f>SUM(E23:T23,Y23:AU23)</f>
        <v>0</v>
      </c>
    </row>
    <row r="24" spans="1:61">
      <c r="A24" s="576"/>
      <c r="B24" s="472" t="s">
        <v>53</v>
      </c>
      <c r="C24" s="586" t="s">
        <v>56</v>
      </c>
      <c r="D24" s="14" t="s">
        <v>8</v>
      </c>
      <c r="E24" s="613">
        <v>3</v>
      </c>
      <c r="F24" s="613">
        <v>3</v>
      </c>
      <c r="G24" s="613">
        <v>3</v>
      </c>
      <c r="H24" s="613">
        <v>3</v>
      </c>
      <c r="I24" s="613">
        <v>3</v>
      </c>
      <c r="J24" s="613">
        <v>3</v>
      </c>
      <c r="K24" s="613">
        <v>3</v>
      </c>
      <c r="L24" s="613">
        <v>3</v>
      </c>
      <c r="M24" s="613">
        <v>3</v>
      </c>
      <c r="N24" s="613">
        <v>3</v>
      </c>
      <c r="O24" s="613">
        <v>3</v>
      </c>
      <c r="P24" s="613">
        <v>3</v>
      </c>
      <c r="Q24" s="613">
        <v>3</v>
      </c>
      <c r="R24" s="613">
        <v>3</v>
      </c>
      <c r="S24" s="613">
        <v>3</v>
      </c>
      <c r="T24" s="613">
        <v>3</v>
      </c>
      <c r="U24" s="614">
        <v>3</v>
      </c>
      <c r="V24" s="18">
        <f>SUM(E24:U24)</f>
        <v>51</v>
      </c>
      <c r="W24" s="18"/>
      <c r="X24" s="18"/>
      <c r="Y24" s="14">
        <v>3</v>
      </c>
      <c r="Z24" s="14">
        <v>3</v>
      </c>
      <c r="AA24" s="14">
        <v>3</v>
      </c>
      <c r="AB24" s="14">
        <v>3</v>
      </c>
      <c r="AC24" s="14">
        <v>3</v>
      </c>
      <c r="AD24" s="14">
        <v>3</v>
      </c>
      <c r="AE24" s="14">
        <v>3</v>
      </c>
      <c r="AF24" s="14">
        <v>3</v>
      </c>
      <c r="AG24" s="14">
        <v>3</v>
      </c>
      <c r="AH24" s="14">
        <v>3</v>
      </c>
      <c r="AI24" s="14">
        <v>3</v>
      </c>
      <c r="AJ24" s="14">
        <v>3</v>
      </c>
      <c r="AK24" s="14">
        <v>3</v>
      </c>
      <c r="AL24" s="14">
        <v>3</v>
      </c>
      <c r="AM24" s="14">
        <v>3</v>
      </c>
      <c r="AN24" s="14">
        <v>3</v>
      </c>
      <c r="AO24" s="14">
        <v>3</v>
      </c>
      <c r="AP24" s="14">
        <v>3</v>
      </c>
      <c r="AQ24" s="14">
        <v>3</v>
      </c>
      <c r="AR24" s="14">
        <v>3</v>
      </c>
      <c r="AS24" s="14">
        <v>3</v>
      </c>
      <c r="AT24" s="14">
        <v>3</v>
      </c>
      <c r="AU24" s="257"/>
      <c r="AV24" s="16"/>
      <c r="AW24" s="17">
        <f>SUM(Y24:AT24)</f>
        <v>66</v>
      </c>
      <c r="AX24" s="17"/>
      <c r="AY24" s="17"/>
      <c r="AZ24" s="17"/>
      <c r="BA24" s="17"/>
      <c r="BB24" s="17"/>
      <c r="BC24" s="17"/>
      <c r="BD24" s="17"/>
      <c r="BE24" s="596"/>
      <c r="BF24" s="90">
        <f>SUM(G24:U24,Y24:AU24)</f>
        <v>111</v>
      </c>
      <c r="BG24" s="598"/>
    </row>
    <row r="25" spans="1:61" ht="13.5" thickBot="1">
      <c r="A25" s="576"/>
      <c r="B25" s="474"/>
      <c r="C25" s="587"/>
      <c r="D25" s="21" t="s">
        <v>9</v>
      </c>
      <c r="E25" s="39"/>
      <c r="F25" s="39"/>
      <c r="G25" s="39"/>
      <c r="H25" s="39"/>
      <c r="I25" s="39"/>
      <c r="J25" s="39"/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95"/>
      <c r="V25" s="22"/>
      <c r="W25" s="22"/>
      <c r="X25" s="22"/>
      <c r="Y25" s="40"/>
      <c r="Z25" s="40"/>
      <c r="AA25" s="40"/>
      <c r="AB25" s="40"/>
      <c r="AC25" s="40"/>
      <c r="AD25" s="40"/>
      <c r="AE25" s="40"/>
      <c r="AF25" s="40"/>
      <c r="AG25" s="40"/>
      <c r="AH25" s="39"/>
      <c r="AI25" s="39"/>
      <c r="AJ25" s="39"/>
      <c r="AK25" s="39"/>
      <c r="AL25" s="40"/>
      <c r="AM25" s="39"/>
      <c r="AN25" s="39"/>
      <c r="AO25" s="39"/>
      <c r="AP25" s="39"/>
      <c r="AQ25" s="39"/>
      <c r="AR25" s="39"/>
      <c r="AS25" s="39"/>
      <c r="AT25" s="39"/>
      <c r="AU25" s="606"/>
      <c r="AV25" s="23"/>
      <c r="AW25" s="24"/>
      <c r="AX25" s="24"/>
      <c r="AY25" s="24"/>
      <c r="AZ25" s="24"/>
      <c r="BA25" s="24"/>
      <c r="BB25" s="24"/>
      <c r="BC25" s="24"/>
      <c r="BD25" s="24"/>
      <c r="BE25" s="603"/>
      <c r="BF25" s="604"/>
      <c r="BG25" s="607">
        <f>SUM(E25:T25,Y25:AU25)</f>
        <v>0</v>
      </c>
    </row>
    <row r="26" spans="1:61">
      <c r="A26" s="576"/>
      <c r="B26" s="472" t="s">
        <v>54</v>
      </c>
      <c r="C26" s="586" t="s">
        <v>298</v>
      </c>
      <c r="D26" s="14" t="s">
        <v>8</v>
      </c>
      <c r="E26" s="15">
        <v>4</v>
      </c>
      <c r="F26" s="15">
        <v>2</v>
      </c>
      <c r="G26" s="15">
        <v>4</v>
      </c>
      <c r="H26" s="15">
        <v>2</v>
      </c>
      <c r="I26" s="15">
        <v>4</v>
      </c>
      <c r="J26" s="15">
        <v>2</v>
      </c>
      <c r="K26" s="15">
        <v>4</v>
      </c>
      <c r="L26" s="14">
        <v>2</v>
      </c>
      <c r="M26" s="14">
        <v>4</v>
      </c>
      <c r="N26" s="14">
        <v>2</v>
      </c>
      <c r="O26" s="14">
        <v>4</v>
      </c>
      <c r="P26" s="14">
        <v>2</v>
      </c>
      <c r="Q26" s="14">
        <v>4</v>
      </c>
      <c r="R26" s="14">
        <v>2</v>
      </c>
      <c r="S26" s="14">
        <v>4</v>
      </c>
      <c r="T26" s="14">
        <v>3</v>
      </c>
      <c r="U26" s="202">
        <v>3</v>
      </c>
      <c r="V26" s="18">
        <f>SUM(E26:U26)</f>
        <v>52</v>
      </c>
      <c r="W26" s="18"/>
      <c r="X26" s="18"/>
      <c r="Y26" s="79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5">
        <v>1</v>
      </c>
      <c r="AI26" s="15">
        <v>1</v>
      </c>
      <c r="AJ26" s="15">
        <v>1</v>
      </c>
      <c r="AK26" s="15">
        <v>1</v>
      </c>
      <c r="AL26" s="14">
        <v>1</v>
      </c>
      <c r="AM26" s="15">
        <v>1</v>
      </c>
      <c r="AN26" s="15">
        <v>1</v>
      </c>
      <c r="AO26" s="15">
        <v>1</v>
      </c>
      <c r="AP26" s="15">
        <v>1</v>
      </c>
      <c r="AQ26" s="15"/>
      <c r="AR26" s="15"/>
      <c r="AS26" s="15"/>
      <c r="AT26" s="15"/>
      <c r="AU26" s="257"/>
      <c r="AV26" s="16"/>
      <c r="AW26" s="17">
        <f>SUM(Y26:AT26)</f>
        <v>18</v>
      </c>
      <c r="AX26" s="17"/>
      <c r="AY26" s="17"/>
      <c r="AZ26" s="17"/>
      <c r="BA26" s="17"/>
      <c r="BB26" s="17"/>
      <c r="BC26" s="17"/>
      <c r="BD26" s="17"/>
      <c r="BE26" s="596"/>
      <c r="BF26" s="90">
        <f>SUM(E26:T26,Y26:AU26)</f>
        <v>67</v>
      </c>
      <c r="BG26" s="598"/>
    </row>
    <row r="27" spans="1:61" ht="13.5" thickBot="1">
      <c r="A27" s="576"/>
      <c r="B27" s="474"/>
      <c r="C27" s="587"/>
      <c r="D27" s="21" t="s">
        <v>9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95"/>
      <c r="V27" s="22"/>
      <c r="W27" s="22"/>
      <c r="X27" s="22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606"/>
      <c r="AV27" s="23"/>
      <c r="AW27" s="24"/>
      <c r="AX27" s="24"/>
      <c r="AY27" s="24"/>
      <c r="AZ27" s="24"/>
      <c r="BA27" s="24"/>
      <c r="BB27" s="24"/>
      <c r="BC27" s="24"/>
      <c r="BD27" s="24"/>
      <c r="BE27" s="603"/>
      <c r="BF27" s="604"/>
      <c r="BG27" s="607">
        <f>SUM(E27:T27,Y27:AU27)</f>
        <v>0</v>
      </c>
    </row>
    <row r="28" spans="1:61">
      <c r="A28" s="576"/>
      <c r="B28" s="472" t="s">
        <v>299</v>
      </c>
      <c r="C28" s="586" t="s">
        <v>300</v>
      </c>
      <c r="D28" s="14" t="s">
        <v>8</v>
      </c>
      <c r="E28" s="15">
        <v>4</v>
      </c>
      <c r="F28" s="15">
        <v>5</v>
      </c>
      <c r="G28" s="15">
        <v>4</v>
      </c>
      <c r="H28" s="15">
        <v>5</v>
      </c>
      <c r="I28" s="15">
        <v>4</v>
      </c>
      <c r="J28" s="15">
        <v>5</v>
      </c>
      <c r="K28" s="15">
        <v>4</v>
      </c>
      <c r="L28" s="14">
        <v>5</v>
      </c>
      <c r="M28" s="14">
        <v>4</v>
      </c>
      <c r="N28" s="14">
        <v>5</v>
      </c>
      <c r="O28" s="14">
        <v>4</v>
      </c>
      <c r="P28" s="14">
        <v>5</v>
      </c>
      <c r="Q28" s="14">
        <v>4</v>
      </c>
      <c r="R28" s="14">
        <v>5</v>
      </c>
      <c r="S28" s="14">
        <v>4</v>
      </c>
      <c r="T28" s="14">
        <v>5</v>
      </c>
      <c r="U28" s="202">
        <v>6</v>
      </c>
      <c r="V28" s="18">
        <f>SUM(E28:U28)</f>
        <v>78</v>
      </c>
      <c r="W28" s="18"/>
      <c r="X28" s="18"/>
      <c r="Y28" s="79"/>
      <c r="Z28" s="14">
        <v>2</v>
      </c>
      <c r="AA28" s="14"/>
      <c r="AB28" s="14">
        <v>2</v>
      </c>
      <c r="AC28" s="14"/>
      <c r="AD28" s="14">
        <v>2</v>
      </c>
      <c r="AE28" s="14"/>
      <c r="AF28" s="14">
        <v>2</v>
      </c>
      <c r="AG28" s="14"/>
      <c r="AH28" s="15">
        <v>2</v>
      </c>
      <c r="AI28" s="15"/>
      <c r="AJ28" s="15">
        <v>2</v>
      </c>
      <c r="AK28" s="15"/>
      <c r="AL28" s="14">
        <v>2</v>
      </c>
      <c r="AM28" s="15">
        <v>1</v>
      </c>
      <c r="AN28" s="15">
        <v>2</v>
      </c>
      <c r="AO28" s="15">
        <v>2</v>
      </c>
      <c r="AP28" s="15">
        <v>2</v>
      </c>
      <c r="AQ28" s="15">
        <v>2</v>
      </c>
      <c r="AR28" s="15">
        <v>2</v>
      </c>
      <c r="AS28" s="15">
        <v>2</v>
      </c>
      <c r="AT28" s="15">
        <v>2</v>
      </c>
      <c r="AU28" s="257"/>
      <c r="AV28" s="16"/>
      <c r="AW28" s="17">
        <f>SUM(Z28:AT28)</f>
        <v>29</v>
      </c>
      <c r="AX28" s="17"/>
      <c r="AY28" s="17"/>
      <c r="AZ28" s="17"/>
      <c r="BA28" s="17"/>
      <c r="BB28" s="17"/>
      <c r="BC28" s="17"/>
      <c r="BD28" s="17"/>
      <c r="BE28" s="596"/>
      <c r="BF28" s="90">
        <f>SUM(E28:T28,Y28:AU28)</f>
        <v>101</v>
      </c>
      <c r="BG28" s="598"/>
      <c r="BI28" s="615"/>
    </row>
    <row r="29" spans="1:61" ht="13.5" thickBot="1">
      <c r="A29" s="576"/>
      <c r="B29" s="616"/>
      <c r="C29" s="617"/>
      <c r="D29" s="198" t="s">
        <v>9</v>
      </c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9"/>
      <c r="V29" s="9"/>
      <c r="W29" s="9"/>
      <c r="X29" s="9"/>
      <c r="Y29" s="620"/>
      <c r="Z29" s="620"/>
      <c r="AA29" s="620"/>
      <c r="AB29" s="620"/>
      <c r="AC29" s="620"/>
      <c r="AD29" s="620"/>
      <c r="AE29" s="620"/>
      <c r="AF29" s="620"/>
      <c r="AG29" s="620"/>
      <c r="AH29" s="620"/>
      <c r="AI29" s="620"/>
      <c r="AJ29" s="620"/>
      <c r="AK29" s="620"/>
      <c r="AL29" s="620"/>
      <c r="AM29" s="620"/>
      <c r="AN29" s="620"/>
      <c r="AO29" s="620"/>
      <c r="AP29" s="620"/>
      <c r="AQ29" s="620"/>
      <c r="AR29" s="620"/>
      <c r="AS29" s="620"/>
      <c r="AT29" s="620"/>
      <c r="AU29" s="621"/>
      <c r="AV29" s="203"/>
      <c r="AW29" s="108"/>
      <c r="AX29" s="108"/>
      <c r="AY29" s="24"/>
      <c r="AZ29" s="24"/>
      <c r="BA29" s="24"/>
      <c r="BB29" s="24"/>
      <c r="BC29" s="24"/>
      <c r="BD29" s="24"/>
      <c r="BE29" s="603"/>
      <c r="BF29" s="604"/>
      <c r="BG29" s="607">
        <f>SUM(E29:T29,Y29:AU29)</f>
        <v>0</v>
      </c>
    </row>
    <row r="30" spans="1:61">
      <c r="A30" s="622"/>
      <c r="B30" s="623" t="s">
        <v>301</v>
      </c>
      <c r="C30" s="624" t="s">
        <v>302</v>
      </c>
      <c r="D30" s="14" t="s">
        <v>8</v>
      </c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98"/>
      <c r="V30" s="8"/>
      <c r="W30" s="8"/>
      <c r="X30" s="8"/>
      <c r="Y30" s="625">
        <v>2</v>
      </c>
      <c r="Z30" s="625"/>
      <c r="AA30" s="625">
        <v>2</v>
      </c>
      <c r="AB30" s="625"/>
      <c r="AC30" s="625">
        <v>2</v>
      </c>
      <c r="AD30" s="625"/>
      <c r="AE30" s="625">
        <v>2</v>
      </c>
      <c r="AF30" s="625"/>
      <c r="AG30" s="625">
        <v>2</v>
      </c>
      <c r="AH30" s="625">
        <v>2</v>
      </c>
      <c r="AI30" s="625">
        <v>2</v>
      </c>
      <c r="AJ30" s="625">
        <v>2</v>
      </c>
      <c r="AK30" s="625">
        <v>2</v>
      </c>
      <c r="AL30" s="625">
        <v>2</v>
      </c>
      <c r="AM30" s="625">
        <v>2</v>
      </c>
      <c r="AN30" s="625">
        <v>2</v>
      </c>
      <c r="AO30" s="625">
        <v>2</v>
      </c>
      <c r="AP30" s="625">
        <v>2</v>
      </c>
      <c r="AQ30" s="625">
        <v>2</v>
      </c>
      <c r="AR30" s="625">
        <v>2</v>
      </c>
      <c r="AS30" s="625">
        <v>2</v>
      </c>
      <c r="AT30" s="625">
        <v>2</v>
      </c>
      <c r="AU30" s="626"/>
      <c r="AV30" s="93"/>
      <c r="AW30" s="94">
        <f>SUM(Y30:AT30)</f>
        <v>36</v>
      </c>
      <c r="AX30" s="94"/>
      <c r="AY30" s="103"/>
      <c r="AZ30" s="103"/>
      <c r="BA30" s="103"/>
      <c r="BB30" s="103"/>
      <c r="BC30" s="103"/>
      <c r="BD30" s="103"/>
      <c r="BE30" s="627"/>
      <c r="BF30" s="628"/>
      <c r="BG30" s="629"/>
    </row>
    <row r="31" spans="1:61" ht="13.5" thickBot="1">
      <c r="A31" s="622"/>
      <c r="B31" s="476"/>
      <c r="C31" s="630"/>
      <c r="D31" s="5"/>
      <c r="E31" s="631"/>
      <c r="F31" s="631"/>
      <c r="G31" s="631"/>
      <c r="H31" s="631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2"/>
      <c r="V31" s="8"/>
      <c r="W31" s="8"/>
      <c r="X31" s="8"/>
      <c r="Y31" s="633"/>
      <c r="Z31" s="633"/>
      <c r="AA31" s="633"/>
      <c r="AB31" s="633"/>
      <c r="AC31" s="633"/>
      <c r="AD31" s="633"/>
      <c r="AE31" s="633"/>
      <c r="AF31" s="633"/>
      <c r="AG31" s="633"/>
      <c r="AH31" s="633"/>
      <c r="AI31" s="633"/>
      <c r="AJ31" s="633"/>
      <c r="AK31" s="633"/>
      <c r="AL31" s="633"/>
      <c r="AM31" s="633"/>
      <c r="AN31" s="633"/>
      <c r="AO31" s="633"/>
      <c r="AP31" s="633"/>
      <c r="AQ31" s="633"/>
      <c r="AR31" s="633"/>
      <c r="AS31" s="633"/>
      <c r="AT31" s="633"/>
      <c r="AU31" s="626"/>
      <c r="AV31" s="93"/>
      <c r="AW31" s="94"/>
      <c r="AX31" s="94"/>
      <c r="AY31" s="103"/>
      <c r="AZ31" s="103"/>
      <c r="BA31" s="103"/>
      <c r="BB31" s="103"/>
      <c r="BC31" s="103"/>
      <c r="BD31" s="103"/>
      <c r="BE31" s="627"/>
      <c r="BF31" s="628"/>
      <c r="BG31" s="629"/>
    </row>
    <row r="32" spans="1:61">
      <c r="A32" s="622"/>
      <c r="B32" s="623" t="s">
        <v>303</v>
      </c>
      <c r="C32" s="624" t="s">
        <v>304</v>
      </c>
      <c r="D32" s="14" t="s">
        <v>8</v>
      </c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98"/>
      <c r="V32" s="8"/>
      <c r="W32" s="8"/>
      <c r="X32" s="8"/>
      <c r="Y32" s="625">
        <v>2</v>
      </c>
      <c r="Z32" s="625">
        <v>2</v>
      </c>
      <c r="AA32" s="625">
        <v>2</v>
      </c>
      <c r="AB32" s="625">
        <v>2</v>
      </c>
      <c r="AC32" s="625">
        <v>1</v>
      </c>
      <c r="AD32" s="625">
        <v>2</v>
      </c>
      <c r="AE32" s="625">
        <v>1</v>
      </c>
      <c r="AF32" s="625">
        <v>2</v>
      </c>
      <c r="AG32" s="625">
        <v>1</v>
      </c>
      <c r="AH32" s="625">
        <v>2</v>
      </c>
      <c r="AI32" s="625">
        <v>1</v>
      </c>
      <c r="AJ32" s="625">
        <v>2</v>
      </c>
      <c r="AK32" s="625">
        <v>3</v>
      </c>
      <c r="AL32" s="625">
        <v>2</v>
      </c>
      <c r="AM32" s="625">
        <v>1</v>
      </c>
      <c r="AN32" s="625">
        <v>2</v>
      </c>
      <c r="AO32" s="625">
        <v>1</v>
      </c>
      <c r="AP32" s="625">
        <v>2</v>
      </c>
      <c r="AQ32" s="625">
        <v>1</v>
      </c>
      <c r="AR32" s="625">
        <v>3</v>
      </c>
      <c r="AS32" s="625">
        <v>2</v>
      </c>
      <c r="AT32" s="625">
        <v>2</v>
      </c>
      <c r="AU32" s="626"/>
      <c r="AV32" s="93"/>
      <c r="AW32" s="94">
        <f>SUM(Y32:AT32)</f>
        <v>39</v>
      </c>
      <c r="AX32" s="94"/>
      <c r="AY32" s="103"/>
      <c r="AZ32" s="103"/>
      <c r="BA32" s="103"/>
      <c r="BB32" s="103"/>
      <c r="BC32" s="103"/>
      <c r="BD32" s="103"/>
      <c r="BE32" s="627"/>
      <c r="BF32" s="628"/>
      <c r="BG32" s="629"/>
    </row>
    <row r="33" spans="1:59" ht="13.5" thickBot="1">
      <c r="A33" s="622"/>
      <c r="B33" s="476"/>
      <c r="C33" s="630"/>
      <c r="D33" s="5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2"/>
      <c r="V33" s="8"/>
      <c r="W33" s="8"/>
      <c r="X33" s="8"/>
      <c r="Y33" s="633"/>
      <c r="Z33" s="633"/>
      <c r="AA33" s="633"/>
      <c r="AB33" s="633"/>
      <c r="AC33" s="633"/>
      <c r="AD33" s="634"/>
      <c r="AE33" s="634"/>
      <c r="AF33" s="634"/>
      <c r="AG33" s="634"/>
      <c r="AH33" s="634"/>
      <c r="AI33" s="634"/>
      <c r="AJ33" s="634"/>
      <c r="AK33" s="634"/>
      <c r="AL33" s="634"/>
      <c r="AM33" s="634"/>
      <c r="AN33" s="634"/>
      <c r="AO33" s="634"/>
      <c r="AP33" s="634"/>
      <c r="AQ33" s="634"/>
      <c r="AR33" s="634"/>
      <c r="AS33" s="634"/>
      <c r="AT33" s="634"/>
      <c r="AU33" s="626"/>
      <c r="AV33" s="93"/>
      <c r="AW33" s="94"/>
      <c r="AX33" s="94"/>
      <c r="AY33" s="103"/>
      <c r="AZ33" s="103"/>
      <c r="BA33" s="103"/>
      <c r="BB33" s="103"/>
      <c r="BC33" s="103"/>
      <c r="BD33" s="103"/>
      <c r="BE33" s="627"/>
      <c r="BF33" s="628"/>
      <c r="BG33" s="629"/>
    </row>
    <row r="34" spans="1:59">
      <c r="A34" s="576"/>
      <c r="B34" s="635" t="s">
        <v>63</v>
      </c>
      <c r="C34" s="636" t="s">
        <v>57</v>
      </c>
      <c r="D34" s="68" t="s">
        <v>8</v>
      </c>
      <c r="E34" s="69">
        <f>SUM(E36,E38,E40)</f>
        <v>11</v>
      </c>
      <c r="F34" s="69">
        <f t="shared" ref="F34:T35" si="4">SUM(F36,F38,F40)</f>
        <v>11</v>
      </c>
      <c r="G34" s="69">
        <f t="shared" si="4"/>
        <v>11</v>
      </c>
      <c r="H34" s="69">
        <f t="shared" si="4"/>
        <v>11</v>
      </c>
      <c r="I34" s="69">
        <f t="shared" si="4"/>
        <v>11</v>
      </c>
      <c r="J34" s="69">
        <f t="shared" si="4"/>
        <v>11</v>
      </c>
      <c r="K34" s="69">
        <f t="shared" si="4"/>
        <v>11</v>
      </c>
      <c r="L34" s="69">
        <f t="shared" si="4"/>
        <v>11</v>
      </c>
      <c r="M34" s="69">
        <f t="shared" si="4"/>
        <v>11</v>
      </c>
      <c r="N34" s="69">
        <f t="shared" si="4"/>
        <v>11</v>
      </c>
      <c r="O34" s="69">
        <f t="shared" si="4"/>
        <v>11</v>
      </c>
      <c r="P34" s="69">
        <f t="shared" si="4"/>
        <v>11</v>
      </c>
      <c r="Q34" s="69">
        <f t="shared" si="4"/>
        <v>11</v>
      </c>
      <c r="R34" s="69">
        <f t="shared" si="4"/>
        <v>11</v>
      </c>
      <c r="S34" s="69">
        <f t="shared" si="4"/>
        <v>11</v>
      </c>
      <c r="T34" s="69">
        <f t="shared" si="4"/>
        <v>11</v>
      </c>
      <c r="U34" s="637">
        <f>SUM(U35:U42)</f>
        <v>13</v>
      </c>
      <c r="V34" s="10">
        <f>SUM(V12:V28)</f>
        <v>416</v>
      </c>
      <c r="W34" s="10"/>
      <c r="X34" s="10"/>
      <c r="Y34" s="69">
        <f>SUM(Y36,Y38,Y40,Y42)</f>
        <v>16</v>
      </c>
      <c r="Z34" s="69">
        <f>SUM(Z36,Z38,Z40,Z42)</f>
        <v>13</v>
      </c>
      <c r="AA34" s="69">
        <f t="shared" ref="Y34:AV35" si="5">SUM(AA36,AA38,AA40)</f>
        <v>13</v>
      </c>
      <c r="AB34" s="69">
        <f t="shared" si="5"/>
        <v>13</v>
      </c>
      <c r="AC34" s="69">
        <f t="shared" ref="AC34:AT34" si="6">SUM(AC36,AC38,AC40,AC42)</f>
        <v>16</v>
      </c>
      <c r="AD34" s="29">
        <f t="shared" si="6"/>
        <v>13</v>
      </c>
      <c r="AE34" s="29">
        <f t="shared" si="6"/>
        <v>16</v>
      </c>
      <c r="AF34" s="29">
        <f t="shared" si="6"/>
        <v>13</v>
      </c>
      <c r="AG34" s="29">
        <f t="shared" si="6"/>
        <v>16</v>
      </c>
      <c r="AH34" s="29">
        <f t="shared" si="6"/>
        <v>13</v>
      </c>
      <c r="AI34" s="29">
        <f t="shared" si="6"/>
        <v>16</v>
      </c>
      <c r="AJ34" s="29">
        <f t="shared" si="6"/>
        <v>13</v>
      </c>
      <c r="AK34" s="29">
        <f t="shared" si="6"/>
        <v>15</v>
      </c>
      <c r="AL34" s="29">
        <f t="shared" si="6"/>
        <v>13</v>
      </c>
      <c r="AM34" s="29">
        <f t="shared" si="6"/>
        <v>15</v>
      </c>
      <c r="AN34" s="29">
        <f t="shared" si="6"/>
        <v>15</v>
      </c>
      <c r="AO34" s="29">
        <f t="shared" si="6"/>
        <v>15</v>
      </c>
      <c r="AP34" s="29">
        <f t="shared" si="6"/>
        <v>15</v>
      </c>
      <c r="AQ34" s="29">
        <f t="shared" si="6"/>
        <v>15</v>
      </c>
      <c r="AR34" s="29">
        <f t="shared" si="6"/>
        <v>15</v>
      </c>
      <c r="AS34" s="29">
        <f t="shared" si="6"/>
        <v>15</v>
      </c>
      <c r="AT34" s="29">
        <f t="shared" si="6"/>
        <v>17</v>
      </c>
      <c r="AU34" s="638"/>
      <c r="AV34" s="91"/>
      <c r="AW34" s="10"/>
      <c r="AX34" s="10"/>
      <c r="AY34" s="17"/>
      <c r="AZ34" s="17"/>
      <c r="BA34" s="17"/>
      <c r="BB34" s="17"/>
      <c r="BC34" s="17"/>
      <c r="BD34" s="17"/>
      <c r="BE34" s="596"/>
      <c r="BF34" s="597">
        <f>SUM(BF36,BF38,BF40)</f>
        <v>464</v>
      </c>
      <c r="BG34" s="598"/>
    </row>
    <row r="35" spans="1:59" ht="14.25" thickBot="1">
      <c r="A35" s="576"/>
      <c r="B35" s="469"/>
      <c r="C35" s="588"/>
      <c r="D35" s="30" t="s">
        <v>9</v>
      </c>
      <c r="E35" s="38">
        <f>SUM(E37,E39,E41)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  <c r="K35" s="38">
        <f t="shared" si="4"/>
        <v>0</v>
      </c>
      <c r="L35" s="38">
        <f t="shared" si="4"/>
        <v>0</v>
      </c>
      <c r="M35" s="38">
        <f t="shared" si="4"/>
        <v>0</v>
      </c>
      <c r="N35" s="38">
        <f t="shared" si="4"/>
        <v>0</v>
      </c>
      <c r="O35" s="38">
        <f t="shared" si="4"/>
        <v>0</v>
      </c>
      <c r="P35" s="38">
        <f t="shared" si="4"/>
        <v>0</v>
      </c>
      <c r="Q35" s="38">
        <f t="shared" si="4"/>
        <v>0</v>
      </c>
      <c r="R35" s="38">
        <f t="shared" si="4"/>
        <v>0</v>
      </c>
      <c r="S35" s="38">
        <f t="shared" si="4"/>
        <v>0</v>
      </c>
      <c r="T35" s="38">
        <f t="shared" si="4"/>
        <v>0</v>
      </c>
      <c r="U35" s="639"/>
      <c r="V35" s="24"/>
      <c r="W35" s="24"/>
      <c r="X35" s="24"/>
      <c r="Y35" s="31">
        <f t="shared" si="5"/>
        <v>0</v>
      </c>
      <c r="Z35" s="31">
        <f t="shared" si="5"/>
        <v>0</v>
      </c>
      <c r="AA35" s="31">
        <f t="shared" si="5"/>
        <v>0</v>
      </c>
      <c r="AB35" s="31">
        <f t="shared" si="5"/>
        <v>0</v>
      </c>
      <c r="AC35" s="31">
        <f t="shared" si="5"/>
        <v>0</v>
      </c>
      <c r="AD35" s="31">
        <f t="shared" si="5"/>
        <v>0</v>
      </c>
      <c r="AE35" s="31">
        <f t="shared" si="5"/>
        <v>0</v>
      </c>
      <c r="AF35" s="31">
        <f t="shared" si="5"/>
        <v>0</v>
      </c>
      <c r="AG35" s="31">
        <f t="shared" si="5"/>
        <v>0</v>
      </c>
      <c r="AH35" s="31">
        <f t="shared" si="5"/>
        <v>0</v>
      </c>
      <c r="AI35" s="31">
        <f t="shared" si="5"/>
        <v>0</v>
      </c>
      <c r="AJ35" s="31">
        <f t="shared" si="5"/>
        <v>0</v>
      </c>
      <c r="AK35" s="31">
        <f t="shared" si="5"/>
        <v>0</v>
      </c>
      <c r="AL35" s="31">
        <f t="shared" si="5"/>
        <v>0</v>
      </c>
      <c r="AM35" s="31">
        <f t="shared" si="5"/>
        <v>0</v>
      </c>
      <c r="AN35" s="31">
        <f t="shared" si="5"/>
        <v>0</v>
      </c>
      <c r="AO35" s="31">
        <f t="shared" si="5"/>
        <v>0</v>
      </c>
      <c r="AP35" s="31">
        <f t="shared" si="5"/>
        <v>0</v>
      </c>
      <c r="AQ35" s="31">
        <f t="shared" si="5"/>
        <v>0</v>
      </c>
      <c r="AR35" s="31">
        <f t="shared" si="5"/>
        <v>0</v>
      </c>
      <c r="AS35" s="31">
        <f t="shared" si="5"/>
        <v>0</v>
      </c>
      <c r="AT35" s="31">
        <f t="shared" si="5"/>
        <v>0</v>
      </c>
      <c r="AU35" s="640"/>
      <c r="AV35" s="23"/>
      <c r="AW35" s="24"/>
      <c r="AX35" s="24"/>
      <c r="AY35" s="24"/>
      <c r="AZ35" s="24"/>
      <c r="BA35" s="24"/>
      <c r="BB35" s="24"/>
      <c r="BC35" s="24"/>
      <c r="BD35" s="24"/>
      <c r="BE35" s="603"/>
      <c r="BF35" s="604"/>
      <c r="BG35" s="605">
        <f>SUM(BG41,BG39,BG37)</f>
        <v>0</v>
      </c>
    </row>
    <row r="36" spans="1:59" ht="13.5" thickBot="1">
      <c r="A36" s="576"/>
      <c r="B36" s="472" t="s">
        <v>58</v>
      </c>
      <c r="C36" s="586" t="s">
        <v>61</v>
      </c>
      <c r="D36" s="14" t="s">
        <v>8</v>
      </c>
      <c r="E36" s="15">
        <v>6</v>
      </c>
      <c r="F36" s="15">
        <v>6</v>
      </c>
      <c r="G36" s="15">
        <v>6</v>
      </c>
      <c r="H36" s="15">
        <v>6</v>
      </c>
      <c r="I36" s="15">
        <v>6</v>
      </c>
      <c r="J36" s="15">
        <v>6</v>
      </c>
      <c r="K36" s="15">
        <v>6</v>
      </c>
      <c r="L36" s="15">
        <v>6</v>
      </c>
      <c r="M36" s="15">
        <v>6</v>
      </c>
      <c r="N36" s="15">
        <v>6</v>
      </c>
      <c r="O36" s="15">
        <v>6</v>
      </c>
      <c r="P36" s="15">
        <v>6</v>
      </c>
      <c r="Q36" s="15">
        <v>6</v>
      </c>
      <c r="R36" s="15">
        <v>6</v>
      </c>
      <c r="S36" s="15">
        <v>6</v>
      </c>
      <c r="T36" s="15">
        <v>6</v>
      </c>
      <c r="U36" s="378">
        <v>6</v>
      </c>
      <c r="V36" s="18">
        <f>SUM(E36:U36)</f>
        <v>102</v>
      </c>
      <c r="W36" s="18"/>
      <c r="X36" s="18"/>
      <c r="Y36" s="79">
        <v>6</v>
      </c>
      <c r="Z36" s="14">
        <v>6</v>
      </c>
      <c r="AA36" s="14">
        <v>6</v>
      </c>
      <c r="AB36" s="14">
        <v>6</v>
      </c>
      <c r="AC36" s="14">
        <v>6</v>
      </c>
      <c r="AD36" s="14">
        <v>6</v>
      </c>
      <c r="AE36" s="14">
        <v>6</v>
      </c>
      <c r="AF36" s="14">
        <v>6</v>
      </c>
      <c r="AG36" s="14">
        <v>6</v>
      </c>
      <c r="AH36" s="15">
        <v>6</v>
      </c>
      <c r="AI36" s="15">
        <v>6</v>
      </c>
      <c r="AJ36" s="15">
        <v>6</v>
      </c>
      <c r="AK36" s="15">
        <v>6</v>
      </c>
      <c r="AL36" s="14">
        <v>6</v>
      </c>
      <c r="AM36" s="15">
        <v>6</v>
      </c>
      <c r="AN36" s="15">
        <v>6</v>
      </c>
      <c r="AO36" s="15">
        <v>6</v>
      </c>
      <c r="AP36" s="15">
        <v>6</v>
      </c>
      <c r="AQ36" s="15">
        <v>6</v>
      </c>
      <c r="AR36" s="15">
        <v>6</v>
      </c>
      <c r="AS36" s="15">
        <v>6</v>
      </c>
      <c r="AT36" s="15">
        <v>6</v>
      </c>
      <c r="AU36" s="257"/>
      <c r="AV36" s="16"/>
      <c r="AW36" s="17">
        <f>SUM(Y36:AT36)</f>
        <v>132</v>
      </c>
      <c r="AX36" s="17"/>
      <c r="AY36" s="17"/>
      <c r="AZ36" s="17"/>
      <c r="BA36" s="17"/>
      <c r="BB36" s="17"/>
      <c r="BC36" s="17"/>
      <c r="BD36" s="17"/>
      <c r="BE36" s="596"/>
      <c r="BF36" s="90">
        <f>SUM(E36:T36,Y36:AU36)</f>
        <v>228</v>
      </c>
      <c r="BG36" s="598"/>
    </row>
    <row r="37" spans="1:59" ht="13.5" thickBot="1">
      <c r="A37" s="576"/>
      <c r="B37" s="474"/>
      <c r="C37" s="587"/>
      <c r="D37" s="21" t="s">
        <v>9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40"/>
      <c r="U37" s="95"/>
      <c r="V37" s="22"/>
      <c r="W37" s="22"/>
      <c r="X37" s="22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641"/>
      <c r="AV37" s="23"/>
      <c r="AW37" s="24"/>
      <c r="AX37" s="24"/>
      <c r="AY37" s="24"/>
      <c r="AZ37" s="24"/>
      <c r="BA37" s="24"/>
      <c r="BB37" s="24"/>
      <c r="BC37" s="24"/>
      <c r="BD37" s="24"/>
      <c r="BE37" s="603"/>
      <c r="BF37" s="604"/>
      <c r="BG37" s="607">
        <f>SUM(E37:T37,Y37:AU37)</f>
        <v>0</v>
      </c>
    </row>
    <row r="38" spans="1:59" ht="13.5" thickBot="1">
      <c r="A38" s="576"/>
      <c r="B38" s="472" t="s">
        <v>59</v>
      </c>
      <c r="C38" s="586" t="s">
        <v>62</v>
      </c>
      <c r="D38" s="14" t="s">
        <v>8</v>
      </c>
      <c r="E38" s="15">
        <v>3</v>
      </c>
      <c r="F38" s="15">
        <v>3</v>
      </c>
      <c r="G38" s="15">
        <v>3</v>
      </c>
      <c r="H38" s="15">
        <v>3</v>
      </c>
      <c r="I38" s="15">
        <v>3</v>
      </c>
      <c r="J38" s="15">
        <v>3</v>
      </c>
      <c r="K38" s="15">
        <v>3</v>
      </c>
      <c r="L38" s="15">
        <v>3</v>
      </c>
      <c r="M38" s="15">
        <v>3</v>
      </c>
      <c r="N38" s="15">
        <v>3</v>
      </c>
      <c r="O38" s="15">
        <v>3</v>
      </c>
      <c r="P38" s="15">
        <v>3</v>
      </c>
      <c r="Q38" s="15">
        <v>3</v>
      </c>
      <c r="R38" s="15">
        <v>3</v>
      </c>
      <c r="S38" s="15">
        <v>3</v>
      </c>
      <c r="T38" s="15">
        <v>3</v>
      </c>
      <c r="U38" s="600">
        <v>2</v>
      </c>
      <c r="V38" s="18">
        <f>SUM(E38:U38)</f>
        <v>50</v>
      </c>
      <c r="W38" s="18"/>
      <c r="X38" s="18"/>
      <c r="Y38" s="14">
        <v>3</v>
      </c>
      <c r="Z38" s="14">
        <v>3</v>
      </c>
      <c r="AA38" s="14">
        <v>3</v>
      </c>
      <c r="AB38" s="14">
        <v>3</v>
      </c>
      <c r="AC38" s="14">
        <v>3</v>
      </c>
      <c r="AD38" s="14">
        <v>3</v>
      </c>
      <c r="AE38" s="14">
        <v>3</v>
      </c>
      <c r="AF38" s="14">
        <v>3</v>
      </c>
      <c r="AG38" s="14">
        <v>3</v>
      </c>
      <c r="AH38" s="14">
        <v>3</v>
      </c>
      <c r="AI38" s="14">
        <v>3</v>
      </c>
      <c r="AJ38" s="14">
        <v>3</v>
      </c>
      <c r="AK38" s="14">
        <v>3</v>
      </c>
      <c r="AL38" s="14">
        <v>3</v>
      </c>
      <c r="AM38" s="14">
        <v>3</v>
      </c>
      <c r="AN38" s="14">
        <v>3</v>
      </c>
      <c r="AO38" s="14">
        <v>3</v>
      </c>
      <c r="AP38" s="14">
        <v>3</v>
      </c>
      <c r="AQ38" s="14">
        <v>3</v>
      </c>
      <c r="AR38" s="14">
        <v>3</v>
      </c>
      <c r="AS38" s="14">
        <v>3</v>
      </c>
      <c r="AT38" s="14">
        <v>5</v>
      </c>
      <c r="AU38" s="257"/>
      <c r="AV38" s="16"/>
      <c r="AW38" s="17">
        <f>SUM(Y38:AT38)</f>
        <v>68</v>
      </c>
      <c r="AX38" s="17"/>
      <c r="AY38" s="17"/>
      <c r="AZ38" s="17"/>
      <c r="BA38" s="17"/>
      <c r="BB38" s="17"/>
      <c r="BC38" s="17"/>
      <c r="BD38" s="17"/>
      <c r="BE38" s="596"/>
      <c r="BF38" s="90">
        <f>SUM(E38:T38,Y38:AU38)</f>
        <v>116</v>
      </c>
      <c r="BG38" s="598"/>
    </row>
    <row r="39" spans="1:59" ht="13.5" thickBot="1">
      <c r="A39" s="576"/>
      <c r="B39" s="474"/>
      <c r="C39" s="587"/>
      <c r="D39" s="21" t="s">
        <v>9</v>
      </c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P39" s="42"/>
      <c r="Q39" s="42"/>
      <c r="R39" s="42"/>
      <c r="S39" s="42"/>
      <c r="T39" s="642"/>
      <c r="U39" s="95"/>
      <c r="V39" s="22"/>
      <c r="W39" s="22"/>
      <c r="X39" s="2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643"/>
      <c r="AV39" s="23"/>
      <c r="AW39" s="24"/>
      <c r="AX39" s="24"/>
      <c r="AY39" s="24"/>
      <c r="AZ39" s="24"/>
      <c r="BA39" s="24"/>
      <c r="BB39" s="24"/>
      <c r="BC39" s="24"/>
      <c r="BD39" s="24"/>
      <c r="BE39" s="603"/>
      <c r="BF39" s="604"/>
      <c r="BG39" s="607">
        <f>SUM(E39:T39,Y39:AU39)</f>
        <v>0</v>
      </c>
    </row>
    <row r="40" spans="1:59">
      <c r="A40" s="576"/>
      <c r="B40" s="472" t="s">
        <v>60</v>
      </c>
      <c r="C40" s="586" t="s">
        <v>73</v>
      </c>
      <c r="D40" s="14" t="s">
        <v>8</v>
      </c>
      <c r="E40" s="15">
        <v>2</v>
      </c>
      <c r="F40" s="15">
        <v>2</v>
      </c>
      <c r="G40" s="15">
        <v>2</v>
      </c>
      <c r="H40" s="15">
        <v>2</v>
      </c>
      <c r="I40" s="15">
        <v>2</v>
      </c>
      <c r="J40" s="15">
        <v>2</v>
      </c>
      <c r="K40" s="15">
        <v>2</v>
      </c>
      <c r="L40" s="15">
        <v>2</v>
      </c>
      <c r="M40" s="15">
        <v>2</v>
      </c>
      <c r="N40" s="15">
        <v>2</v>
      </c>
      <c r="O40" s="15">
        <v>2</v>
      </c>
      <c r="P40" s="15">
        <v>2</v>
      </c>
      <c r="Q40" s="15">
        <v>2</v>
      </c>
      <c r="R40" s="15">
        <v>2</v>
      </c>
      <c r="S40" s="15">
        <v>2</v>
      </c>
      <c r="T40" s="15">
        <v>2</v>
      </c>
      <c r="U40" s="201">
        <v>2</v>
      </c>
      <c r="V40" s="18">
        <f>SUM(E40:U40)</f>
        <v>34</v>
      </c>
      <c r="W40" s="18"/>
      <c r="X40" s="18"/>
      <c r="Y40" s="14">
        <v>4</v>
      </c>
      <c r="Z40" s="14">
        <v>4</v>
      </c>
      <c r="AA40" s="14">
        <v>4</v>
      </c>
      <c r="AB40" s="14">
        <v>4</v>
      </c>
      <c r="AC40" s="14">
        <v>4</v>
      </c>
      <c r="AD40" s="14">
        <v>4</v>
      </c>
      <c r="AE40" s="14">
        <v>4</v>
      </c>
      <c r="AF40" s="14">
        <v>4</v>
      </c>
      <c r="AG40" s="14">
        <v>4</v>
      </c>
      <c r="AH40" s="14">
        <v>4</v>
      </c>
      <c r="AI40" s="14">
        <v>4</v>
      </c>
      <c r="AJ40" s="14">
        <v>4</v>
      </c>
      <c r="AK40" s="14">
        <v>4</v>
      </c>
      <c r="AL40" s="14">
        <v>4</v>
      </c>
      <c r="AM40" s="14">
        <v>4</v>
      </c>
      <c r="AN40" s="14">
        <v>4</v>
      </c>
      <c r="AO40" s="14">
        <v>4</v>
      </c>
      <c r="AP40" s="14">
        <v>4</v>
      </c>
      <c r="AQ40" s="14">
        <v>4</v>
      </c>
      <c r="AR40" s="14">
        <v>4</v>
      </c>
      <c r="AS40" s="14">
        <v>4</v>
      </c>
      <c r="AT40" s="14">
        <v>4</v>
      </c>
      <c r="AU40" s="257"/>
      <c r="AV40" s="16"/>
      <c r="AW40" s="17">
        <f>SUM(Y40:AT40)</f>
        <v>88</v>
      </c>
      <c r="AX40" s="17"/>
      <c r="AY40" s="17"/>
      <c r="AZ40" s="17"/>
      <c r="BA40" s="17"/>
      <c r="BB40" s="17"/>
      <c r="BC40" s="17"/>
      <c r="BD40" s="17"/>
      <c r="BE40" s="596"/>
      <c r="BF40" s="90">
        <f>SUM(E40:T40,Y40:AU40)</f>
        <v>120</v>
      </c>
      <c r="BG40" s="598"/>
    </row>
    <row r="41" spans="1:59" ht="13.5" thickBot="1">
      <c r="A41" s="576"/>
      <c r="B41" s="474"/>
      <c r="C41" s="587"/>
      <c r="D41" s="21" t="s">
        <v>9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95"/>
      <c r="V41" s="22"/>
      <c r="W41" s="22"/>
      <c r="X41" s="22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641"/>
      <c r="AV41" s="23"/>
      <c r="AW41" s="24"/>
      <c r="AX41" s="24"/>
      <c r="AY41" s="24"/>
      <c r="AZ41" s="24"/>
      <c r="BA41" s="24"/>
      <c r="BB41" s="24"/>
      <c r="BC41" s="24"/>
      <c r="BD41" s="24"/>
      <c r="BE41" s="603"/>
      <c r="BF41" s="644"/>
      <c r="BG41" s="607">
        <f>SUM(E41:T41,Y41:AU41)</f>
        <v>0</v>
      </c>
    </row>
    <row r="42" spans="1:59" ht="13.5" thickBot="1">
      <c r="A42" s="576"/>
      <c r="B42" s="443" t="s">
        <v>305</v>
      </c>
      <c r="C42" s="645" t="s">
        <v>192</v>
      </c>
      <c r="D42" s="14" t="s">
        <v>8</v>
      </c>
      <c r="E42" s="646">
        <v>2</v>
      </c>
      <c r="F42" s="646">
        <v>2</v>
      </c>
      <c r="G42" s="646">
        <v>2</v>
      </c>
      <c r="H42" s="646">
        <v>2</v>
      </c>
      <c r="I42" s="646">
        <v>2</v>
      </c>
      <c r="J42" s="646">
        <v>2</v>
      </c>
      <c r="K42" s="646">
        <v>2</v>
      </c>
      <c r="L42" s="646">
        <v>2</v>
      </c>
      <c r="M42" s="646">
        <v>2</v>
      </c>
      <c r="N42" s="646">
        <v>2</v>
      </c>
      <c r="O42" s="646">
        <v>2</v>
      </c>
      <c r="P42" s="646">
        <v>3</v>
      </c>
      <c r="Q42" s="646">
        <v>2</v>
      </c>
      <c r="R42" s="646">
        <v>3</v>
      </c>
      <c r="S42" s="646">
        <v>3</v>
      </c>
      <c r="T42" s="646">
        <v>3</v>
      </c>
      <c r="U42" s="378">
        <v>3</v>
      </c>
      <c r="V42" s="647">
        <f>SUM(E42:U42)</f>
        <v>39</v>
      </c>
      <c r="W42" s="101"/>
      <c r="X42" s="101"/>
      <c r="Y42" s="648">
        <v>3</v>
      </c>
      <c r="Z42" s="648"/>
      <c r="AA42" s="648">
        <v>3</v>
      </c>
      <c r="AB42" s="648"/>
      <c r="AC42" s="648">
        <v>3</v>
      </c>
      <c r="AD42" s="648"/>
      <c r="AE42" s="648">
        <v>3</v>
      </c>
      <c r="AF42" s="648"/>
      <c r="AG42" s="648">
        <v>3</v>
      </c>
      <c r="AH42" s="648"/>
      <c r="AI42" s="648">
        <v>3</v>
      </c>
      <c r="AJ42" s="648"/>
      <c r="AK42" s="648">
        <v>2</v>
      </c>
      <c r="AL42" s="648"/>
      <c r="AM42" s="648">
        <v>2</v>
      </c>
      <c r="AN42" s="648">
        <v>2</v>
      </c>
      <c r="AO42" s="648">
        <v>2</v>
      </c>
      <c r="AP42" s="648">
        <v>2</v>
      </c>
      <c r="AQ42" s="648">
        <v>2</v>
      </c>
      <c r="AR42" s="648">
        <v>2</v>
      </c>
      <c r="AS42" s="648">
        <v>2</v>
      </c>
      <c r="AT42" s="648">
        <v>2</v>
      </c>
      <c r="AU42" s="649"/>
      <c r="AV42" s="102"/>
      <c r="AW42" s="103">
        <f>SUM(Y42:AT42)</f>
        <v>36</v>
      </c>
      <c r="AX42" s="103"/>
      <c r="AY42" s="103"/>
      <c r="AZ42" s="103"/>
      <c r="BA42" s="103"/>
      <c r="BB42" s="103"/>
      <c r="BC42" s="103"/>
      <c r="BD42" s="103"/>
      <c r="BE42" s="627"/>
      <c r="BF42" s="650"/>
      <c r="BG42" s="651"/>
    </row>
    <row r="43" spans="1:59" ht="14.25" thickTop="1" thickBot="1">
      <c r="A43" s="577"/>
      <c r="B43" s="523" t="s">
        <v>16</v>
      </c>
      <c r="C43" s="589"/>
      <c r="D43" s="589"/>
      <c r="E43" s="29">
        <f t="shared" ref="E43:T44" si="7">SUM(E10,E34)</f>
        <v>36</v>
      </c>
      <c r="F43" s="29">
        <f t="shared" si="7"/>
        <v>35</v>
      </c>
      <c r="G43" s="29">
        <f t="shared" si="7"/>
        <v>36</v>
      </c>
      <c r="H43" s="29">
        <f t="shared" si="7"/>
        <v>35</v>
      </c>
      <c r="I43" s="29">
        <f t="shared" si="7"/>
        <v>36</v>
      </c>
      <c r="J43" s="29">
        <f t="shared" si="7"/>
        <v>35</v>
      </c>
      <c r="K43" s="29">
        <f t="shared" si="7"/>
        <v>36</v>
      </c>
      <c r="L43" s="29">
        <f t="shared" si="7"/>
        <v>35</v>
      </c>
      <c r="M43" s="29">
        <f t="shared" si="7"/>
        <v>36</v>
      </c>
      <c r="N43" s="29">
        <f t="shared" si="7"/>
        <v>35</v>
      </c>
      <c r="O43" s="29">
        <f t="shared" si="7"/>
        <v>36</v>
      </c>
      <c r="P43" s="29">
        <f t="shared" si="7"/>
        <v>34</v>
      </c>
      <c r="Q43" s="29">
        <f t="shared" si="7"/>
        <v>36</v>
      </c>
      <c r="R43" s="29">
        <f t="shared" si="7"/>
        <v>34</v>
      </c>
      <c r="S43" s="29">
        <f t="shared" si="7"/>
        <v>36</v>
      </c>
      <c r="T43" s="29">
        <f t="shared" si="7"/>
        <v>36</v>
      </c>
      <c r="U43" s="28">
        <f>-SUM(U10,U34)</f>
        <v>-38</v>
      </c>
      <c r="V43" s="652">
        <f>SUM(V36:V41,V42)</f>
        <v>225</v>
      </c>
      <c r="W43" s="28"/>
      <c r="X43" s="28"/>
      <c r="Y43" s="29">
        <f>SUM(Y10,Y34)</f>
        <v>38</v>
      </c>
      <c r="Z43" s="29">
        <f t="shared" ref="Z43:AU43" si="8">SUM(Z10,Z34)</f>
        <v>36</v>
      </c>
      <c r="AA43" s="29">
        <f>SUM(AA10,AA34,AA42)</f>
        <v>38</v>
      </c>
      <c r="AB43" s="29">
        <f>SUM(AB10,AB34)</f>
        <v>36</v>
      </c>
      <c r="AC43" s="29">
        <f t="shared" si="8"/>
        <v>37</v>
      </c>
      <c r="AD43" s="29">
        <f t="shared" si="8"/>
        <v>36</v>
      </c>
      <c r="AE43" s="29">
        <f t="shared" si="8"/>
        <v>37</v>
      </c>
      <c r="AF43" s="29">
        <f t="shared" si="8"/>
        <v>36</v>
      </c>
      <c r="AG43" s="29">
        <f t="shared" si="8"/>
        <v>37</v>
      </c>
      <c r="AH43" s="29">
        <f t="shared" si="8"/>
        <v>38</v>
      </c>
      <c r="AI43" s="29">
        <f t="shared" si="8"/>
        <v>37</v>
      </c>
      <c r="AJ43" s="29">
        <f t="shared" si="8"/>
        <v>38</v>
      </c>
      <c r="AK43" s="29">
        <f t="shared" si="8"/>
        <v>39</v>
      </c>
      <c r="AL43" s="29">
        <f t="shared" si="8"/>
        <v>38</v>
      </c>
      <c r="AM43" s="29">
        <f t="shared" si="8"/>
        <v>38</v>
      </c>
      <c r="AN43" s="29">
        <f t="shared" si="8"/>
        <v>40</v>
      </c>
      <c r="AO43" s="29">
        <f t="shared" si="8"/>
        <v>39</v>
      </c>
      <c r="AP43" s="29">
        <f t="shared" si="8"/>
        <v>40</v>
      </c>
      <c r="AQ43" s="29">
        <f t="shared" si="8"/>
        <v>39</v>
      </c>
      <c r="AR43" s="29">
        <f t="shared" si="8"/>
        <v>39</v>
      </c>
      <c r="AS43" s="29">
        <f t="shared" si="8"/>
        <v>38</v>
      </c>
      <c r="AT43" s="29">
        <f t="shared" si="8"/>
        <v>38</v>
      </c>
      <c r="AU43" s="29">
        <f t="shared" si="8"/>
        <v>0</v>
      </c>
      <c r="AV43" s="19"/>
      <c r="AW43" s="19"/>
      <c r="AX43" s="19"/>
      <c r="AY43" s="19"/>
      <c r="AZ43" s="19"/>
      <c r="BA43" s="19"/>
      <c r="BB43" s="19"/>
      <c r="BC43" s="19"/>
      <c r="BD43" s="19"/>
      <c r="BE43" s="653"/>
      <c r="BF43" s="654">
        <f>SUM(E43:BE43)</f>
        <v>1586</v>
      </c>
      <c r="BG43" s="655"/>
    </row>
    <row r="44" spans="1:59" ht="14.25" thickTop="1">
      <c r="A44" s="577"/>
      <c r="B44" s="525" t="s">
        <v>17</v>
      </c>
      <c r="C44" s="590"/>
      <c r="D44" s="590"/>
      <c r="E44" s="37">
        <f t="shared" si="7"/>
        <v>0</v>
      </c>
      <c r="F44" s="37">
        <f t="shared" si="7"/>
        <v>0</v>
      </c>
      <c r="G44" s="37">
        <f t="shared" si="7"/>
        <v>0</v>
      </c>
      <c r="H44" s="37">
        <f t="shared" si="7"/>
        <v>0</v>
      </c>
      <c r="I44" s="37">
        <f t="shared" si="7"/>
        <v>0</v>
      </c>
      <c r="J44" s="37">
        <f t="shared" si="7"/>
        <v>0</v>
      </c>
      <c r="K44" s="37">
        <f t="shared" si="7"/>
        <v>0</v>
      </c>
      <c r="L44" s="37">
        <f t="shared" si="7"/>
        <v>0</v>
      </c>
      <c r="M44" s="37">
        <f t="shared" si="7"/>
        <v>0</v>
      </c>
      <c r="N44" s="37">
        <f t="shared" si="7"/>
        <v>0</v>
      </c>
      <c r="O44" s="37">
        <f t="shared" si="7"/>
        <v>0</v>
      </c>
      <c r="P44" s="37">
        <f t="shared" si="7"/>
        <v>0</v>
      </c>
      <c r="Q44" s="37">
        <f t="shared" si="7"/>
        <v>0</v>
      </c>
      <c r="R44" s="37">
        <f t="shared" si="7"/>
        <v>0</v>
      </c>
      <c r="S44" s="37">
        <f t="shared" si="7"/>
        <v>0</v>
      </c>
      <c r="T44" s="37">
        <f t="shared" si="7"/>
        <v>0</v>
      </c>
      <c r="U44" s="6"/>
      <c r="V44" s="6"/>
      <c r="W44" s="6"/>
      <c r="X44" s="6"/>
      <c r="Y44" s="37">
        <f t="shared" ref="Y44:AU44" si="9">SUM(Y11,Y35)</f>
        <v>0</v>
      </c>
      <c r="Z44" s="37">
        <f t="shared" si="9"/>
        <v>0</v>
      </c>
      <c r="AA44" s="37">
        <f t="shared" si="9"/>
        <v>0</v>
      </c>
      <c r="AB44" s="37">
        <f t="shared" si="9"/>
        <v>0</v>
      </c>
      <c r="AC44" s="37">
        <f t="shared" si="9"/>
        <v>0</v>
      </c>
      <c r="AD44" s="37">
        <f t="shared" si="9"/>
        <v>0</v>
      </c>
      <c r="AE44" s="37">
        <f t="shared" si="9"/>
        <v>0</v>
      </c>
      <c r="AF44" s="37">
        <f t="shared" si="9"/>
        <v>0</v>
      </c>
      <c r="AG44" s="37">
        <f t="shared" si="9"/>
        <v>0</v>
      </c>
      <c r="AH44" s="37">
        <f t="shared" si="9"/>
        <v>0</v>
      </c>
      <c r="AI44" s="37">
        <f t="shared" si="9"/>
        <v>0</v>
      </c>
      <c r="AJ44" s="37">
        <f t="shared" si="9"/>
        <v>0</v>
      </c>
      <c r="AK44" s="37">
        <f t="shared" si="9"/>
        <v>0</v>
      </c>
      <c r="AL44" s="37">
        <f t="shared" si="9"/>
        <v>0</v>
      </c>
      <c r="AM44" s="37">
        <f t="shared" si="9"/>
        <v>0</v>
      </c>
      <c r="AN44" s="37">
        <f t="shared" si="9"/>
        <v>0</v>
      </c>
      <c r="AO44" s="37">
        <f t="shared" si="9"/>
        <v>0</v>
      </c>
      <c r="AP44" s="37">
        <f t="shared" si="9"/>
        <v>0</v>
      </c>
      <c r="AQ44" s="37">
        <f t="shared" si="9"/>
        <v>0</v>
      </c>
      <c r="AR44" s="37">
        <f t="shared" si="9"/>
        <v>0</v>
      </c>
      <c r="AS44" s="37">
        <f t="shared" si="9"/>
        <v>0</v>
      </c>
      <c r="AT44" s="37">
        <f t="shared" si="9"/>
        <v>0</v>
      </c>
      <c r="AU44" s="37">
        <f t="shared" si="9"/>
        <v>0</v>
      </c>
      <c r="AV44" s="7"/>
      <c r="AW44" s="7"/>
      <c r="AX44" s="7"/>
      <c r="AY44" s="7"/>
      <c r="AZ44" s="7"/>
      <c r="BA44" s="7"/>
      <c r="BB44" s="7"/>
      <c r="BC44" s="7"/>
      <c r="BD44" s="7"/>
      <c r="BE44" s="656"/>
      <c r="BF44" s="657"/>
      <c r="BG44" s="658">
        <f>SUM(BG11,BG35)</f>
        <v>0</v>
      </c>
    </row>
    <row r="45" spans="1:59" ht="13.5" thickBot="1">
      <c r="A45" s="578"/>
      <c r="B45" s="517" t="s">
        <v>12</v>
      </c>
      <c r="C45" s="591"/>
      <c r="D45" s="591"/>
      <c r="E45" s="52">
        <f>SUM(E43:E44)</f>
        <v>36</v>
      </c>
      <c r="F45" s="52">
        <f t="shared" ref="F45:T45" si="10">SUM(F43:F44)</f>
        <v>35</v>
      </c>
      <c r="G45" s="52">
        <f t="shared" si="10"/>
        <v>36</v>
      </c>
      <c r="H45" s="52">
        <f t="shared" si="10"/>
        <v>35</v>
      </c>
      <c r="I45" s="52">
        <f t="shared" si="10"/>
        <v>36</v>
      </c>
      <c r="J45" s="52">
        <f t="shared" si="10"/>
        <v>35</v>
      </c>
      <c r="K45" s="52">
        <f t="shared" si="10"/>
        <v>36</v>
      </c>
      <c r="L45" s="52">
        <f t="shared" si="10"/>
        <v>35</v>
      </c>
      <c r="M45" s="52">
        <f t="shared" si="10"/>
        <v>36</v>
      </c>
      <c r="N45" s="52">
        <f t="shared" si="10"/>
        <v>35</v>
      </c>
      <c r="O45" s="52">
        <f t="shared" si="10"/>
        <v>36</v>
      </c>
      <c r="P45" s="52">
        <f t="shared" si="10"/>
        <v>34</v>
      </c>
      <c r="Q45" s="52">
        <f t="shared" si="10"/>
        <v>36</v>
      </c>
      <c r="R45" s="52">
        <f t="shared" si="10"/>
        <v>34</v>
      </c>
      <c r="S45" s="52">
        <f t="shared" si="10"/>
        <v>36</v>
      </c>
      <c r="T45" s="52">
        <f t="shared" si="10"/>
        <v>36</v>
      </c>
      <c r="U45" s="58"/>
      <c r="V45" s="58">
        <f>SUM(V34,V43)</f>
        <v>641</v>
      </c>
      <c r="W45" s="77"/>
      <c r="X45" s="77"/>
      <c r="Y45" s="52">
        <f t="shared" ref="Y45:AU45" si="11">SUM(Y43:Y44)</f>
        <v>38</v>
      </c>
      <c r="Z45" s="52">
        <f t="shared" si="11"/>
        <v>36</v>
      </c>
      <c r="AA45" s="52">
        <f t="shared" si="11"/>
        <v>38</v>
      </c>
      <c r="AB45" s="52">
        <f t="shared" si="11"/>
        <v>36</v>
      </c>
      <c r="AC45" s="52">
        <f t="shared" si="11"/>
        <v>37</v>
      </c>
      <c r="AD45" s="52">
        <f t="shared" si="11"/>
        <v>36</v>
      </c>
      <c r="AE45" s="52">
        <f t="shared" si="11"/>
        <v>37</v>
      </c>
      <c r="AF45" s="52">
        <f t="shared" si="11"/>
        <v>36</v>
      </c>
      <c r="AG45" s="52">
        <f t="shared" si="11"/>
        <v>37</v>
      </c>
      <c r="AH45" s="52">
        <f t="shared" si="11"/>
        <v>38</v>
      </c>
      <c r="AI45" s="52">
        <f t="shared" si="11"/>
        <v>37</v>
      </c>
      <c r="AJ45" s="52">
        <f t="shared" si="11"/>
        <v>38</v>
      </c>
      <c r="AK45" s="52">
        <f t="shared" si="11"/>
        <v>39</v>
      </c>
      <c r="AL45" s="52">
        <f t="shared" si="11"/>
        <v>38</v>
      </c>
      <c r="AM45" s="52">
        <f t="shared" si="11"/>
        <v>38</v>
      </c>
      <c r="AN45" s="52">
        <f t="shared" si="11"/>
        <v>40</v>
      </c>
      <c r="AO45" s="52">
        <f t="shared" si="11"/>
        <v>39</v>
      </c>
      <c r="AP45" s="52">
        <f t="shared" si="11"/>
        <v>40</v>
      </c>
      <c r="AQ45" s="52">
        <f t="shared" si="11"/>
        <v>39</v>
      </c>
      <c r="AR45" s="52">
        <f t="shared" si="11"/>
        <v>39</v>
      </c>
      <c r="AS45" s="52">
        <f t="shared" si="11"/>
        <v>38</v>
      </c>
      <c r="AT45" s="52">
        <f t="shared" si="11"/>
        <v>38</v>
      </c>
      <c r="AU45" s="52">
        <f t="shared" si="11"/>
        <v>0</v>
      </c>
      <c r="AV45" s="58"/>
      <c r="AW45" s="58"/>
      <c r="AX45" s="58"/>
      <c r="AY45" s="58"/>
      <c r="AZ45" s="58"/>
      <c r="BA45" s="58"/>
      <c r="BB45" s="58"/>
      <c r="BC45" s="58"/>
      <c r="BD45" s="58"/>
      <c r="BE45" s="659"/>
      <c r="BF45" s="660">
        <f>SUM(BF43,BG44)</f>
        <v>1586</v>
      </c>
      <c r="BG45" s="661"/>
    </row>
    <row r="46" spans="1:59" ht="13.5" thickTop="1">
      <c r="A46" s="662"/>
      <c r="B46" s="86"/>
      <c r="C46" s="8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>
      <c r="A47" s="662"/>
      <c r="B47" s="86"/>
      <c r="C47" s="86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86"/>
      <c r="U47" s="86"/>
      <c r="V47" s="86"/>
      <c r="W47" s="86"/>
      <c r="X47" s="86"/>
      <c r="Y47"/>
      <c r="Z47"/>
      <c r="AA47"/>
      <c r="AB47"/>
      <c r="AC47"/>
      <c r="AD47"/>
      <c r="AE47"/>
      <c r="AF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>
      <c r="A48" s="662"/>
      <c r="B48" s="86"/>
      <c r="C48" s="86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86"/>
      <c r="U48" s="86"/>
      <c r="V48" s="86"/>
      <c r="W48" s="87"/>
      <c r="X48" s="85"/>
      <c r="Y48" t="s">
        <v>20</v>
      </c>
      <c r="Z48"/>
      <c r="AA48"/>
      <c r="AB48"/>
      <c r="AC48"/>
      <c r="AD48"/>
      <c r="AE48"/>
      <c r="AF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>
      <c r="A49" s="662"/>
      <c r="B49" s="204"/>
      <c r="C49" s="204"/>
      <c r="T49" s="204"/>
      <c r="U49" s="205"/>
      <c r="V49" s="205"/>
      <c r="W49" s="205"/>
      <c r="X49" s="204"/>
    </row>
    <row r="50" spans="1:59">
      <c r="A50" s="662"/>
      <c r="B50" s="204"/>
      <c r="C50" s="204"/>
      <c r="T50" s="204"/>
      <c r="U50" s="205"/>
      <c r="V50" s="205"/>
      <c r="W50" s="205"/>
      <c r="X50" s="206"/>
      <c r="Y50" s="1" t="s">
        <v>99</v>
      </c>
    </row>
    <row r="51" spans="1:59">
      <c r="A51" s="662"/>
      <c r="B51" s="204"/>
      <c r="C51" s="204"/>
      <c r="T51" s="204"/>
      <c r="U51" s="205"/>
      <c r="V51" s="205"/>
      <c r="W51" s="205"/>
      <c r="X51" s="204"/>
    </row>
    <row r="52" spans="1:59">
      <c r="A52" s="662"/>
      <c r="B52" s="204"/>
      <c r="C52" s="204"/>
      <c r="T52" s="204"/>
      <c r="U52" s="205"/>
      <c r="V52" s="205"/>
    </row>
    <row r="53" spans="1:59">
      <c r="A53" s="662"/>
      <c r="B53" s="204"/>
      <c r="C53" s="204"/>
      <c r="T53" s="204"/>
      <c r="U53" s="205"/>
      <c r="V53" s="205"/>
    </row>
    <row r="54" spans="1:59">
      <c r="A54" s="662"/>
      <c r="B54" s="204"/>
      <c r="C54" s="204"/>
      <c r="T54" s="204"/>
      <c r="U54" s="205"/>
      <c r="V54" s="205"/>
    </row>
    <row r="55" spans="1:59">
      <c r="A55" s="662"/>
      <c r="B55" s="204"/>
      <c r="C55" s="204"/>
      <c r="T55" s="204"/>
      <c r="U55" s="205"/>
      <c r="V55" s="205"/>
    </row>
    <row r="56" spans="1:59">
      <c r="A56" s="662"/>
      <c r="B56" s="204"/>
      <c r="C56" s="204"/>
      <c r="T56" s="204"/>
      <c r="U56" s="205"/>
      <c r="V56" s="205"/>
    </row>
    <row r="57" spans="1:59">
      <c r="A57" s="662"/>
      <c r="B57" s="204"/>
      <c r="C57" s="204"/>
      <c r="T57" s="204"/>
      <c r="U57" s="204"/>
      <c r="V57" s="204"/>
    </row>
    <row r="58" spans="1:59">
      <c r="A58" s="662"/>
      <c r="B58" s="204"/>
      <c r="C58" s="204"/>
    </row>
    <row r="59" spans="1:59">
      <c r="A59" s="662"/>
      <c r="B59" s="204"/>
      <c r="C59" s="204"/>
    </row>
    <row r="60" spans="1:59" customFormat="1">
      <c r="A60" s="66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customFormat="1">
      <c r="A61" s="66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customFormat="1">
      <c r="A62" s="66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>
      <c r="A63" s="615"/>
    </row>
    <row r="65" spans="1:1">
      <c r="A65" s="3"/>
    </row>
  </sheetData>
  <mergeCells count="49">
    <mergeCell ref="B43:D43"/>
    <mergeCell ref="B44:D44"/>
    <mergeCell ref="B45:D45"/>
    <mergeCell ref="BF45:BG45"/>
    <mergeCell ref="B36:B37"/>
    <mergeCell ref="C36:C37"/>
    <mergeCell ref="B38:B39"/>
    <mergeCell ref="C38:C39"/>
    <mergeCell ref="B40:B41"/>
    <mergeCell ref="C40:C41"/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C16:C17"/>
    <mergeCell ref="B18:B19"/>
    <mergeCell ref="C18:C19"/>
    <mergeCell ref="B20:B21"/>
    <mergeCell ref="C20:C21"/>
    <mergeCell ref="B22:B23"/>
    <mergeCell ref="C22:C23"/>
    <mergeCell ref="A8:A4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A2:A7"/>
    <mergeCell ref="B2:B7"/>
    <mergeCell ref="C2:C7"/>
    <mergeCell ref="D2:D7"/>
    <mergeCell ref="BF2:BF7"/>
    <mergeCell ref="BG2:BG7"/>
    <mergeCell ref="E3:BE3"/>
    <mergeCell ref="E5:BE5"/>
    <mergeCell ref="V6:W6"/>
    <mergeCell ref="V7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 II kurs</vt:lpstr>
      <vt:lpstr>III kurs</vt:lpstr>
      <vt:lpstr>IV kurs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87_6</dc:creator>
  <cp:lastModifiedBy>Nataly</cp:lastModifiedBy>
  <cp:lastPrinted>2014-09-24T08:34:41Z</cp:lastPrinted>
  <dcterms:created xsi:type="dcterms:W3CDTF">2011-01-28T09:41:23Z</dcterms:created>
  <dcterms:modified xsi:type="dcterms:W3CDTF">2022-04-15T10:51:24Z</dcterms:modified>
</cp:coreProperties>
</file>